
<file path=[Content_Types].xml><?xml version="1.0" encoding="utf-8"?>
<Types xmlns="http://schemas.openxmlformats.org/package/2006/content-types">
  <Override PartName="/xl/worksheets/sheet15.xml" ContentType="application/vnd.openxmlformats-officedocument.spreadsheetml.worksheet+xml"/>
  <Override PartName="/xl/charts/chart6.xml" ContentType="application/vnd.openxmlformats-officedocument.drawingml.chart+xml"/>
  <Override PartName="/xl/charts/chart20.xml" ContentType="application/vnd.openxmlformats-officedocument.drawingml.char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8.xml" ContentType="application/vnd.openxmlformats-officedocument.drawing+xml"/>
  <Override PartName="/xl/charts/chart4.xml" ContentType="application/vnd.openxmlformats-officedocument.drawingml.chart+xml"/>
  <Override PartName="/xl/drawings/drawing19.xml" ContentType="application/vnd.openxmlformats-officedocument.drawing+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drawings/drawing4.xml" ContentType="application/vnd.openxmlformats-officedocument.drawing+xml"/>
  <Override PartName="/xl/charts/chart2.xml" ContentType="application/vnd.openxmlformats-officedocument.drawingml.chart+xml"/>
  <Override PartName="/xl/drawings/drawing17.xml" ContentType="application/vnd.openxmlformats-officedocument.drawing+xml"/>
  <Override PartName="/xl/drawings/drawing28.xml" ContentType="application/vnd.openxmlformats-officedocument.drawingml.chartshapes+xml"/>
  <Default Extension="rels" ContentType="application/vnd.openxmlformats-package.relationships+xml"/>
  <Default Extension="xml" ContentType="application/xml"/>
  <Override PartName="/xl/worksheets/sheet5.xml" ContentType="application/vnd.openxmlformats-officedocument.spreadsheetml.worksheet+xml"/>
  <Override PartName="/xl/drawings/drawing2.xml" ContentType="application/vnd.openxmlformats-officedocument.drawing+xml"/>
  <Override PartName="/xl/drawings/drawing15.xml" ContentType="application/vnd.openxmlformats-officedocument.drawing+xml"/>
  <Override PartName="/xl/drawings/drawing26.xml" ContentType="application/vnd.openxmlformats-officedocument.drawing+xml"/>
  <Override PartName="/xl/drawings/drawing35.xml" ContentType="application/vnd.openxmlformats-officedocument.drawing+xml"/>
  <Override PartName="/xl/worksheets/sheet3.xml" ContentType="application/vnd.openxmlformats-officedocument.spreadsheetml.worksheet+xml"/>
  <Override PartName="/xl/drawings/drawing13.xml" ContentType="application/vnd.openxmlformats-officedocument.drawing+xml"/>
  <Override PartName="/xl/drawings/drawing22.xml" ContentType="application/vnd.openxmlformats-officedocument.drawingml.chartshapes+xml"/>
  <Override PartName="/xl/drawings/drawing24.xml" ContentType="application/vnd.openxmlformats-officedocument.drawingml.chartshapes+xml"/>
  <Override PartName="/xl/charts/chart18.xml" ContentType="application/vnd.openxmlformats-officedocument.drawingml.chart+xml"/>
  <Override PartName="/xl/drawings/drawing33.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drawings/drawing11.xml" ContentType="application/vnd.openxmlformats-officedocument.drawingml.chartshapes+xml"/>
  <Override PartName="/xl/drawings/drawing20.xml" ContentType="application/vnd.openxmlformats-officedocument.drawing+xml"/>
  <Override PartName="/xl/charts/chart16.xml" ContentType="application/vnd.openxmlformats-officedocument.drawingml.chart+xml"/>
  <Override PartName="/xl/drawings/drawing31.xml" ContentType="application/vnd.openxmlformats-officedocument.drawingml.chartshapes+xml"/>
  <Override PartName="/xl/sharedStrings.xml" ContentType="application/vnd.openxmlformats-officedocument.spreadsheetml.sharedStrings+xml"/>
  <Override PartName="/xl/charts/chart14.xml" ContentType="application/vnd.openxmlformats-officedocument.drawingml.chart+xml"/>
  <Override PartName="/xl/worksheets/sheet18.xml" ContentType="application/vnd.openxmlformats-officedocument.spreadsheetml.worksheet+xml"/>
  <Override PartName="/xl/charts/chart9.xml" ContentType="application/vnd.openxmlformats-officedocument.drawingml.chart+xml"/>
  <Override PartName="/xl/charts/chart12.xml" ContentType="application/vnd.openxmlformats-officedocument.drawingml.chart+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ml.chartshapes+xml"/>
  <Override PartName="/xl/charts/chart7.xml" ContentType="application/vnd.openxmlformats-officedocument.drawingml.chart+xml"/>
  <Override PartName="/xl/charts/chart10.xml" ContentType="application/vnd.openxmlformats-officedocument.drawingml.chart+xml"/>
  <Override PartName="/xl/worksheets/sheet14.xml" ContentType="application/vnd.openxmlformats-officedocument.spreadsheetml.worksheet+xml"/>
  <Override PartName="/xl/worksheets/sheet23.xml" ContentType="application/vnd.openxmlformats-officedocument.spreadsheetml.worksheet+xml"/>
  <Override PartName="/xl/drawings/drawing7.xml" ContentType="application/vnd.openxmlformats-officedocument.drawing+xml"/>
  <Override PartName="/xl/charts/chart5.xml" ContentType="application/vnd.openxmlformats-officedocument.drawingml.chart+xml"/>
  <Override PartName="/xl/drawings/drawing29.xml" ContentType="application/vnd.openxmlformats-officedocument.drawingml.chartshape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Default Extension="jpeg" ContentType="image/jpeg"/>
  <Override PartName="/xl/drawings/drawing5.xml" ContentType="application/vnd.openxmlformats-officedocument.drawing+xml"/>
  <Override PartName="/xl/charts/chart3.xml" ContentType="application/vnd.openxmlformats-officedocument.drawingml.chart+xml"/>
  <Override PartName="/xl/drawings/drawing18.xml" ContentType="application/vnd.openxmlformats-officedocument.drawing+xml"/>
  <Override PartName="/xl/drawings/drawing27.xml" ContentType="application/vnd.openxmlformats-officedocument.drawing+xml"/>
  <Default Extension="emf" ContentType="image/x-emf"/>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drawings/drawing16.xml" ContentType="application/vnd.openxmlformats-officedocument.drawing+xml"/>
  <Override PartName="/xl/drawings/drawing25.xml" ContentType="application/vnd.openxmlformats-officedocument.drawingml.chartshapes+xml"/>
  <Override PartName="/xl/drawings/drawing34.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drawings/drawing14.xml" ContentType="application/vnd.openxmlformats-officedocument.drawing+xml"/>
  <Override PartName="/xl/drawings/drawing23.xml" ContentType="application/vnd.openxmlformats-officedocument.drawingml.chartshapes+xml"/>
  <Override PartName="/xl/charts/chart19.xml" ContentType="application/vnd.openxmlformats-officedocument.drawingml.chart+xml"/>
  <Override PartName="/xl/drawings/drawing32.xml" ContentType="application/vnd.openxmlformats-officedocument.drawingml.chartshapes+xml"/>
  <Override PartName="/xl/drawings/drawing12.xml" ContentType="application/vnd.openxmlformats-officedocument.drawingml.chartshapes+xml"/>
  <Override PartName="/xl/drawings/drawing21.xml" ContentType="application/vnd.openxmlformats-officedocument.drawing+xml"/>
  <Default Extension="vml" ContentType="application/vnd.openxmlformats-officedocument.vmlDrawing"/>
  <Override PartName="/xl/charts/chart17.xml" ContentType="application/vnd.openxmlformats-officedocument.drawingml.chart+xml"/>
  <Override PartName="/xl/drawings/drawing30.xml" ContentType="application/vnd.openxmlformats-officedocument.drawingml.chartshapes+xml"/>
  <Override PartName="/xl/calcChain.xml" ContentType="application/vnd.openxmlformats-officedocument.spreadsheetml.calcChain+xml"/>
  <Override PartName="/xl/worksheets/sheet19.xml" ContentType="application/vnd.openxmlformats-officedocument.spreadsheetml.worksheet+xml"/>
  <Override PartName="/xl/drawings/drawing10.xml" ContentType="application/vnd.openxmlformats-officedocument.drawingml.chartshapes+xml"/>
  <Override PartName="/xl/charts/chart13.xml" ContentType="application/vnd.openxmlformats-officedocument.drawingml.chart+xml"/>
  <Override PartName="/xl/charts/chart15.xml" ContentType="application/vnd.openxmlformats-officedocument.drawingml.chart+xml"/>
  <Override PartName="/xl/worksheets/sheet17.xml" ContentType="application/vnd.openxmlformats-officedocument.spreadsheetml.worksheet+xml"/>
  <Override PartName="/xl/charts/chart8.xml" ContentType="application/vnd.openxmlformats-officedocument.drawingml.chart+xml"/>
  <Override PartName="/xl/charts/chart11.xml" ContentType="application/vnd.openxmlformats-officedocument.drawingml.chart+xml"/>
  <Override PartName="/xl/ctrlProps/ctrlProp1.xml" ContentType="application/vnd.ms-excel.contro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EsteLivro" showPivotChartFilter="1"/>
  <bookViews>
    <workbookView xWindow="-15" yWindow="5325" windowWidth="19260" windowHeight="5370" tabRatio="686"/>
  </bookViews>
  <sheets>
    <sheet name="capa" sheetId="389" r:id="rId1"/>
    <sheet name="introducao" sheetId="6" r:id="rId2"/>
    <sheet name="fontes" sheetId="7" r:id="rId3"/>
    <sheet name="6populacao1" sheetId="661" r:id="rId4"/>
    <sheet name="7empregoINE1" sheetId="662" r:id="rId5"/>
    <sheet name="8desemprego_INE1" sheetId="663" r:id="rId6"/>
    <sheet name="8desemprego_INE3" sheetId="659" r:id="rId7"/>
    <sheet name="9lay_off" sheetId="487" r:id="rId8"/>
    <sheet name="10desemprego_IEFP" sheetId="497" r:id="rId9"/>
    <sheet name="11desemprego_IEFP" sheetId="498" r:id="rId10"/>
    <sheet name="12fp_bs" sheetId="656" r:id="rId11"/>
    <sheet name="13empresarial" sheetId="660" r:id="rId12"/>
    <sheet name="14ganhos" sheetId="458" r:id="rId13"/>
    <sheet name="15salários" sheetId="502" r:id="rId14"/>
    <sheet name="16irct" sheetId="491" r:id="rId15"/>
    <sheet name="17acidentes" sheetId="654" r:id="rId16"/>
    <sheet name="18ssocial" sheetId="500" r:id="rId17"/>
    <sheet name="19ssocial" sheetId="649" r:id="rId18"/>
    <sheet name="20destaque" sheetId="602" r:id="rId19"/>
    <sheet name="21destaque" sheetId="564" r:id="rId20"/>
    <sheet name="22conceito" sheetId="26" r:id="rId21"/>
    <sheet name="23conceito" sheetId="27" r:id="rId22"/>
    <sheet name="contracapa" sheetId="28" r:id="rId23"/>
  </sheets>
  <externalReferences>
    <externalReference r:id="rId24"/>
  </externalReferences>
  <definedNames>
    <definedName name="_xlnm._FilterDatabase" localSheetId="8" hidden="1">'10desemprego_IEFP'!$C$3:$Q$27</definedName>
    <definedName name="acidentes" localSheetId="10">#REF!</definedName>
    <definedName name="acidentes" localSheetId="11">#REF!</definedName>
    <definedName name="acidentes" localSheetId="15">#REF!</definedName>
    <definedName name="acidentes" localSheetId="17">#REF!</definedName>
    <definedName name="acidentes" localSheetId="18">#REF!</definedName>
    <definedName name="acidentes" localSheetId="19">#REF!</definedName>
    <definedName name="acidentes">#REF!</definedName>
    <definedName name="_xlnm.Print_Area" localSheetId="8">'10desemprego_IEFP'!$A$1:$S$51</definedName>
    <definedName name="_xlnm.Print_Area" localSheetId="9">'11desemprego_IEFP'!$A$1:$S$51</definedName>
    <definedName name="_xlnm.Print_Area" localSheetId="10">'12fp_bs'!$A$1:$L$56</definedName>
    <definedName name="_xlnm.Print_Area" localSheetId="11">'13empresarial'!$A$1:$O$72</definedName>
    <definedName name="_xlnm.Print_Area" localSheetId="12">'14ganhos'!$A$1:$P$58</definedName>
    <definedName name="_xlnm.Print_Area" localSheetId="13">'15salários'!$A$1:$K$49</definedName>
    <definedName name="_xlnm.Print_Area" localSheetId="14">'16irct'!$A$1:$S$80</definedName>
    <definedName name="_xlnm.Print_Area" localSheetId="15">'17acidentes'!$A$1:$N$66</definedName>
    <definedName name="_xlnm.Print_Area" localSheetId="16">'18ssocial'!$A$1:$N$69</definedName>
    <definedName name="_xlnm.Print_Area" localSheetId="17">'19ssocial'!$A$1:$O$72</definedName>
    <definedName name="_xlnm.Print_Area" localSheetId="18">'20destaque'!$A$1:$S$72</definedName>
    <definedName name="_xlnm.Print_Area" localSheetId="19">'21destaque'!$A$1:$L$60</definedName>
    <definedName name="_xlnm.Print_Area" localSheetId="20">'22conceito'!$A$1:$AG$71</definedName>
    <definedName name="_xlnm.Print_Area" localSheetId="21">'23conceito'!$A$1:$AG$73</definedName>
    <definedName name="_xlnm.Print_Area" localSheetId="3">'6populacao1'!$A$1:$P$57</definedName>
    <definedName name="_xlnm.Print_Area" localSheetId="4">'7empregoINE1'!$A$1:$P$65</definedName>
    <definedName name="_xlnm.Print_Area" localSheetId="5">'8desemprego_INE1'!$A$1:$P$59</definedName>
    <definedName name="_xlnm.Print_Area" localSheetId="6">'8desemprego_INE3'!$A$1:$P$67</definedName>
    <definedName name="_xlnm.Print_Area" localSheetId="7">'9lay_off'!$A$1:$S$61</definedName>
    <definedName name="_xlnm.Print_Area" localSheetId="0">capa!$A$1:$L$58</definedName>
    <definedName name="_xlnm.Print_Area" localSheetId="22">contracapa!$A$1:$E$54</definedName>
    <definedName name="_xlnm.Print_Area" localSheetId="2">fontes!$A$1:$O$40</definedName>
    <definedName name="_xlnm.Print_Area" localSheetId="1">introducao!$A$1:$O$53</definedName>
    <definedName name="Changes" localSheetId="10">#REF!</definedName>
    <definedName name="Changes" localSheetId="11">#REF!</definedName>
    <definedName name="Changes" localSheetId="12">#REF!</definedName>
    <definedName name="Changes" localSheetId="13">#REF!</definedName>
    <definedName name="Changes" localSheetId="15">#REF!</definedName>
    <definedName name="Changes" localSheetId="17">#REF!</definedName>
    <definedName name="Changes" localSheetId="18">#REF!</definedName>
    <definedName name="Changes" localSheetId="19">#REF!</definedName>
    <definedName name="Changes">#REF!</definedName>
    <definedName name="Comments" localSheetId="10">#REF!</definedName>
    <definedName name="Comments" localSheetId="11">#REF!</definedName>
    <definedName name="Comments" localSheetId="12">#REF!</definedName>
    <definedName name="Comments" localSheetId="13">#REF!</definedName>
    <definedName name="Comments" localSheetId="15">#REF!</definedName>
    <definedName name="Comments" localSheetId="17">#REF!</definedName>
    <definedName name="Comments" localSheetId="18">#REF!</definedName>
    <definedName name="Comments" localSheetId="19">#REF!</definedName>
    <definedName name="Comments">#REF!</definedName>
    <definedName name="Contact" localSheetId="10">#REF!</definedName>
    <definedName name="Contact" localSheetId="11">#REF!</definedName>
    <definedName name="Contact" localSheetId="12">#REF!</definedName>
    <definedName name="Contact" localSheetId="13">#REF!</definedName>
    <definedName name="Contact" localSheetId="15">#REF!</definedName>
    <definedName name="Contact" localSheetId="17">#REF!</definedName>
    <definedName name="Contact" localSheetId="18">#REF!</definedName>
    <definedName name="Contact" localSheetId="19">#REF!</definedName>
    <definedName name="Contact">#REF!</definedName>
    <definedName name="Country" localSheetId="10">#REF!</definedName>
    <definedName name="Country" localSheetId="11">#REF!</definedName>
    <definedName name="Country" localSheetId="12">#REF!</definedName>
    <definedName name="Country" localSheetId="13">#REF!</definedName>
    <definedName name="Country" localSheetId="15">#REF!</definedName>
    <definedName name="Country" localSheetId="17">#REF!</definedName>
    <definedName name="Country" localSheetId="18">#REF!</definedName>
    <definedName name="Country" localSheetId="19">#REF!</definedName>
    <definedName name="Country">#REF!</definedName>
    <definedName name="CV_employed" localSheetId="10">#REF!</definedName>
    <definedName name="CV_employed" localSheetId="11">#REF!</definedName>
    <definedName name="CV_employed" localSheetId="12">#REF!</definedName>
    <definedName name="CV_employed" localSheetId="13">#REF!</definedName>
    <definedName name="CV_employed" localSheetId="15">#REF!</definedName>
    <definedName name="CV_employed" localSheetId="17">#REF!</definedName>
    <definedName name="CV_employed" localSheetId="18">#REF!</definedName>
    <definedName name="CV_employed" localSheetId="19">#REF!</definedName>
    <definedName name="CV_employed">#REF!</definedName>
    <definedName name="CV_parttime" localSheetId="10">#REF!</definedName>
    <definedName name="CV_parttime" localSheetId="11">#REF!</definedName>
    <definedName name="CV_parttime" localSheetId="12">#REF!</definedName>
    <definedName name="CV_parttime" localSheetId="13">#REF!</definedName>
    <definedName name="CV_parttime" localSheetId="15">#REF!</definedName>
    <definedName name="CV_parttime" localSheetId="17">#REF!</definedName>
    <definedName name="CV_parttime" localSheetId="18">#REF!</definedName>
    <definedName name="CV_parttime" localSheetId="19">#REF!</definedName>
    <definedName name="CV_parttime">#REF!</definedName>
    <definedName name="CV_unemployed" localSheetId="10">#REF!</definedName>
    <definedName name="CV_unemployed" localSheetId="11">#REF!</definedName>
    <definedName name="CV_unemployed" localSheetId="12">#REF!</definedName>
    <definedName name="CV_unemployed" localSheetId="13">#REF!</definedName>
    <definedName name="CV_unemployed" localSheetId="15">#REF!</definedName>
    <definedName name="CV_unemployed" localSheetId="17">#REF!</definedName>
    <definedName name="CV_unemployed" localSheetId="18">#REF!</definedName>
    <definedName name="CV_unemployed" localSheetId="19">#REF!</definedName>
    <definedName name="CV_unemployed">#REF!</definedName>
    <definedName name="CV_unemploymentRate" localSheetId="10">#REF!</definedName>
    <definedName name="CV_unemploymentRate" localSheetId="11">#REF!</definedName>
    <definedName name="CV_unemploymentRate" localSheetId="12">#REF!</definedName>
    <definedName name="CV_unemploymentRate" localSheetId="13">#REF!</definedName>
    <definedName name="CV_unemploymentRate" localSheetId="15">#REF!</definedName>
    <definedName name="CV_unemploymentRate" localSheetId="17">#REF!</definedName>
    <definedName name="CV_unemploymentRate" localSheetId="18">#REF!</definedName>
    <definedName name="CV_unemploymentRate" localSheetId="19">#REF!</definedName>
    <definedName name="CV_unemploymentRate">#REF!</definedName>
    <definedName name="CV_UsualHours" localSheetId="10">#REF!</definedName>
    <definedName name="CV_UsualHours" localSheetId="11">#REF!</definedName>
    <definedName name="CV_UsualHours" localSheetId="12">#REF!</definedName>
    <definedName name="CV_UsualHours" localSheetId="13">#REF!</definedName>
    <definedName name="CV_UsualHours" localSheetId="15">#REF!</definedName>
    <definedName name="CV_UsualHours" localSheetId="17">#REF!</definedName>
    <definedName name="CV_UsualHours" localSheetId="18">#REF!</definedName>
    <definedName name="CV_UsualHours" localSheetId="19">#REF!</definedName>
    <definedName name="CV_UsualHours">#REF!</definedName>
    <definedName name="dgalsjdgAD">#REF!</definedName>
    <definedName name="dsadsa" localSheetId="10">#REF!</definedName>
    <definedName name="dsadsa" localSheetId="11">#REF!</definedName>
    <definedName name="dsadsa" localSheetId="13">#REF!</definedName>
    <definedName name="dsadsa" localSheetId="15">#REF!</definedName>
    <definedName name="dsadsa" localSheetId="17">#REF!</definedName>
    <definedName name="dsadsa" localSheetId="18">#REF!</definedName>
    <definedName name="dsadsa" localSheetId="19">#REF!</definedName>
    <definedName name="dsadsa">#REF!</definedName>
    <definedName name="email" localSheetId="10">#REF!</definedName>
    <definedName name="email" localSheetId="11">#REF!</definedName>
    <definedName name="email" localSheetId="12">#REF!</definedName>
    <definedName name="email" localSheetId="13">#REF!</definedName>
    <definedName name="email" localSheetId="15">#REF!</definedName>
    <definedName name="email" localSheetId="17">#REF!</definedName>
    <definedName name="email" localSheetId="18">#REF!</definedName>
    <definedName name="email" localSheetId="19">#REF!</definedName>
    <definedName name="email">#REF!</definedName>
    <definedName name="hdbtrgs" localSheetId="10">#REF!</definedName>
    <definedName name="hdbtrgs" localSheetId="11">#REF!</definedName>
    <definedName name="hdbtrgs" localSheetId="13">#REF!</definedName>
    <definedName name="hdbtrgs" localSheetId="15">#REF!</definedName>
    <definedName name="hdbtrgs" localSheetId="17">#REF!</definedName>
    <definedName name="hdbtrgs" localSheetId="18">#REF!</definedName>
    <definedName name="hdbtrgs" localSheetId="19">#REF!</definedName>
    <definedName name="hdbtrgs">#REF!</definedName>
    <definedName name="Limit_a_q" localSheetId="10">#REF!</definedName>
    <definedName name="Limit_a_q" localSheetId="11">#REF!</definedName>
    <definedName name="Limit_a_q" localSheetId="12">#REF!</definedName>
    <definedName name="Limit_a_q" localSheetId="13">#REF!</definedName>
    <definedName name="Limit_a_q" localSheetId="15">#REF!</definedName>
    <definedName name="Limit_a_q" localSheetId="17">#REF!</definedName>
    <definedName name="Limit_a_q" localSheetId="18">#REF!</definedName>
    <definedName name="Limit_a_q" localSheetId="19">#REF!</definedName>
    <definedName name="Limit_a_q">#REF!</definedName>
    <definedName name="Limit_b_a" localSheetId="10">#REF!</definedName>
    <definedName name="Limit_b_a" localSheetId="11">#REF!</definedName>
    <definedName name="Limit_b_a" localSheetId="12">#REF!</definedName>
    <definedName name="Limit_b_a" localSheetId="13">#REF!</definedName>
    <definedName name="Limit_b_a" localSheetId="15">#REF!</definedName>
    <definedName name="Limit_b_a" localSheetId="17">#REF!</definedName>
    <definedName name="Limit_b_a" localSheetId="18">#REF!</definedName>
    <definedName name="Limit_b_a" localSheetId="19">#REF!</definedName>
    <definedName name="Limit_b_a">#REF!</definedName>
    <definedName name="Limit_b_q" localSheetId="10">#REF!</definedName>
    <definedName name="Limit_b_q" localSheetId="11">#REF!</definedName>
    <definedName name="Limit_b_q" localSheetId="12">#REF!</definedName>
    <definedName name="Limit_b_q" localSheetId="13">#REF!</definedName>
    <definedName name="Limit_b_q" localSheetId="15">#REF!</definedName>
    <definedName name="Limit_b_q" localSheetId="17">#REF!</definedName>
    <definedName name="Limit_b_q" localSheetId="18">#REF!</definedName>
    <definedName name="Limit_b_q" localSheetId="19">#REF!</definedName>
    <definedName name="Limit_b_q">#REF!</definedName>
    <definedName name="mySortCriteria">[1]Calculation!$E$7</definedName>
    <definedName name="NR_NonContacts" localSheetId="10">#REF!</definedName>
    <definedName name="NR_NonContacts" localSheetId="11">#REF!</definedName>
    <definedName name="NR_NonContacts" localSheetId="12">#REF!</definedName>
    <definedName name="NR_NonContacts" localSheetId="13">#REF!</definedName>
    <definedName name="NR_NonContacts" localSheetId="15">#REF!</definedName>
    <definedName name="NR_NonContacts" localSheetId="17">#REF!</definedName>
    <definedName name="NR_NonContacts" localSheetId="18">#REF!</definedName>
    <definedName name="NR_NonContacts" localSheetId="19">#REF!</definedName>
    <definedName name="NR_NonContacts">#REF!</definedName>
    <definedName name="NR_Other" localSheetId="10">#REF!</definedName>
    <definedName name="NR_Other" localSheetId="11">#REF!</definedName>
    <definedName name="NR_Other" localSheetId="12">#REF!</definedName>
    <definedName name="NR_Other" localSheetId="13">#REF!</definedName>
    <definedName name="NR_Other" localSheetId="15">#REF!</definedName>
    <definedName name="NR_Other" localSheetId="17">#REF!</definedName>
    <definedName name="NR_Other" localSheetId="18">#REF!</definedName>
    <definedName name="NR_Other" localSheetId="19">#REF!</definedName>
    <definedName name="NR_Other">#REF!</definedName>
    <definedName name="NR_Refusals" localSheetId="10">#REF!</definedName>
    <definedName name="NR_Refusals" localSheetId="11">#REF!</definedName>
    <definedName name="NR_Refusals" localSheetId="12">#REF!</definedName>
    <definedName name="NR_Refusals" localSheetId="13">#REF!</definedName>
    <definedName name="NR_Refusals" localSheetId="15">#REF!</definedName>
    <definedName name="NR_Refusals" localSheetId="17">#REF!</definedName>
    <definedName name="NR_Refusals" localSheetId="18">#REF!</definedName>
    <definedName name="NR_Refusals" localSheetId="19">#REF!</definedName>
    <definedName name="NR_Refusals">#REF!</definedName>
    <definedName name="NR_Total" localSheetId="10">#REF!</definedName>
    <definedName name="NR_Total" localSheetId="11">#REF!</definedName>
    <definedName name="NR_Total" localSheetId="12">#REF!</definedName>
    <definedName name="NR_Total" localSheetId="13">#REF!</definedName>
    <definedName name="NR_Total" localSheetId="15">#REF!</definedName>
    <definedName name="NR_Total" localSheetId="17">#REF!</definedName>
    <definedName name="NR_Total" localSheetId="18">#REF!</definedName>
    <definedName name="NR_Total" localSheetId="19">#REF!</definedName>
    <definedName name="NR_Total">#REF!</definedName>
    <definedName name="Quarter" localSheetId="10">#REF!</definedName>
    <definedName name="Quarter" localSheetId="11">#REF!</definedName>
    <definedName name="Quarter" localSheetId="12">#REF!</definedName>
    <definedName name="Quarter" localSheetId="13">#REF!</definedName>
    <definedName name="Quarter" localSheetId="15">#REF!</definedName>
    <definedName name="Quarter" localSheetId="17">#REF!</definedName>
    <definedName name="Quarter" localSheetId="18">#REF!</definedName>
    <definedName name="Quarter" localSheetId="19">#REF!</definedName>
    <definedName name="Quarter">#REF!</definedName>
    <definedName name="Telephone" localSheetId="10">#REF!</definedName>
    <definedName name="Telephone" localSheetId="11">#REF!</definedName>
    <definedName name="Telephone" localSheetId="12">#REF!</definedName>
    <definedName name="Telephone" localSheetId="13">#REF!</definedName>
    <definedName name="Telephone" localSheetId="15">#REF!</definedName>
    <definedName name="Telephone" localSheetId="17">#REF!</definedName>
    <definedName name="Telephone" localSheetId="18">#REF!</definedName>
    <definedName name="Telephone" localSheetId="19">#REF!</definedName>
    <definedName name="Telephone">#REF!</definedName>
    <definedName name="topo" localSheetId="0">capa!#REF!</definedName>
    <definedName name="ue" localSheetId="10">#REF!</definedName>
    <definedName name="ue" localSheetId="11">#REF!</definedName>
    <definedName name="ue" localSheetId="15">#REF!</definedName>
    <definedName name="ue" localSheetId="17">#REF!</definedName>
    <definedName name="ue" localSheetId="18">#REF!</definedName>
    <definedName name="ue" localSheetId="19">#REF!</definedName>
    <definedName name="ue">#REF!</definedName>
    <definedName name="Year" localSheetId="10">#REF!</definedName>
    <definedName name="Year" localSheetId="11">#REF!</definedName>
    <definedName name="Year" localSheetId="12">#REF!</definedName>
    <definedName name="Year" localSheetId="13">#REF!</definedName>
    <definedName name="Year" localSheetId="15">#REF!</definedName>
    <definedName name="Year" localSheetId="17">#REF!</definedName>
    <definedName name="Year" localSheetId="18">#REF!</definedName>
    <definedName name="Year" localSheetId="19">#REF!</definedName>
    <definedName name="Year">#REF!</definedName>
    <definedName name="Z_5859C3A0_D6FB_40D9_B6C2_346CB5A63A0A_.wvu.Cols" localSheetId="8" hidden="1">'10desemprego_IEFP'!#REF!</definedName>
    <definedName name="Z_5859C3A0_D6FB_40D9_B6C2_346CB5A63A0A_.wvu.Cols" localSheetId="14" hidden="1">'16irct'!#REF!</definedName>
    <definedName name="Z_5859C3A0_D6FB_40D9_B6C2_346CB5A63A0A_.wvu.Cols" localSheetId="16" hidden="1">'18ssocial'!#REF!</definedName>
    <definedName name="Z_5859C3A0_D6FB_40D9_B6C2_346CB5A63A0A_.wvu.PrintArea" localSheetId="8" hidden="1">'10desemprego_IEFP'!$A$1:$S$51</definedName>
    <definedName name="Z_5859C3A0_D6FB_40D9_B6C2_346CB5A63A0A_.wvu.PrintArea" localSheetId="9" hidden="1">'11desemprego_IEFP'!$A$1:$S$51</definedName>
    <definedName name="Z_5859C3A0_D6FB_40D9_B6C2_346CB5A63A0A_.wvu.PrintArea" localSheetId="10" hidden="1">'12fp_bs'!$A$1:$L$56</definedName>
    <definedName name="Z_5859C3A0_D6FB_40D9_B6C2_346CB5A63A0A_.wvu.PrintArea" localSheetId="12" hidden="1">'14ganhos'!$A$1:$P$58</definedName>
    <definedName name="Z_5859C3A0_D6FB_40D9_B6C2_346CB5A63A0A_.wvu.PrintArea" localSheetId="13" hidden="1">'15salários'!$A$1:$K$49</definedName>
    <definedName name="Z_5859C3A0_D6FB_40D9_B6C2_346CB5A63A0A_.wvu.PrintArea" localSheetId="14" hidden="1">'16irct'!$A$1:$S$80</definedName>
    <definedName name="Z_5859C3A0_D6FB_40D9_B6C2_346CB5A63A0A_.wvu.PrintArea" localSheetId="16" hidden="1">'18ssocial'!$A$1:$N$69</definedName>
    <definedName name="Z_5859C3A0_D6FB_40D9_B6C2_346CB5A63A0A_.wvu.PrintArea" localSheetId="17" hidden="1">'19ssocial'!$A$1:$O$72</definedName>
    <definedName name="Z_5859C3A0_D6FB_40D9_B6C2_346CB5A63A0A_.wvu.PrintArea" localSheetId="18" hidden="1">'20destaque'!$A$1:$S$72</definedName>
    <definedName name="Z_5859C3A0_D6FB_40D9_B6C2_346CB5A63A0A_.wvu.PrintArea" localSheetId="20" hidden="1">'22conceito'!$A$1:$AG$71</definedName>
    <definedName name="Z_5859C3A0_D6FB_40D9_B6C2_346CB5A63A0A_.wvu.PrintArea" localSheetId="21" hidden="1">'23conceito'!$A$1:$AG$73</definedName>
    <definedName name="Z_5859C3A0_D6FB_40D9_B6C2_346CB5A63A0A_.wvu.PrintArea" localSheetId="3" hidden="1">'6populacao1'!$A$1:$P$57</definedName>
    <definedName name="Z_5859C3A0_D6FB_40D9_B6C2_346CB5A63A0A_.wvu.PrintArea" localSheetId="4" hidden="1">'7empregoINE1'!$A$1:$P$65</definedName>
    <definedName name="Z_5859C3A0_D6FB_40D9_B6C2_346CB5A63A0A_.wvu.PrintArea" localSheetId="5" hidden="1">'8desemprego_INE1'!$A$1:$P$59</definedName>
    <definedName name="Z_5859C3A0_D6FB_40D9_B6C2_346CB5A63A0A_.wvu.PrintArea" localSheetId="6" hidden="1">'8desemprego_INE3'!$A$1:$P$67</definedName>
    <definedName name="Z_5859C3A0_D6FB_40D9_B6C2_346CB5A63A0A_.wvu.PrintArea" localSheetId="7" hidden="1">'9lay_off'!$A$1:$S$61</definedName>
    <definedName name="Z_5859C3A0_D6FB_40D9_B6C2_346CB5A63A0A_.wvu.PrintArea" localSheetId="0" hidden="1">capa!$A$1:$L$58</definedName>
    <definedName name="Z_5859C3A0_D6FB_40D9_B6C2_346CB5A63A0A_.wvu.PrintArea" localSheetId="22" hidden="1">contracapa!$A$1:$E$54</definedName>
    <definedName name="Z_5859C3A0_D6FB_40D9_B6C2_346CB5A63A0A_.wvu.PrintArea" localSheetId="2" hidden="1">fontes!$A$1:$O$40</definedName>
    <definedName name="Z_5859C3A0_D6FB_40D9_B6C2_346CB5A63A0A_.wvu.PrintArea" localSheetId="1" hidden="1">introducao!$A$1:$O$53</definedName>
    <definedName name="Z_5859C3A0_D6FB_40D9_B6C2_346CB5A63A0A_.wvu.Rows" localSheetId="8" hidden="1">'10desemprego_IEFP'!$21:$21,'10desemprego_IEFP'!$48:$48,'10desemprego_IEFP'!#REF!</definedName>
    <definedName name="Z_5859C3A0_D6FB_40D9_B6C2_346CB5A63A0A_.wvu.Rows" localSheetId="9" hidden="1">'11desemprego_IEFP'!#REF!,'11desemprego_IEFP'!#REF!</definedName>
    <definedName name="Z_5859C3A0_D6FB_40D9_B6C2_346CB5A63A0A_.wvu.Rows" localSheetId="10" hidden="1">'12fp_bs'!#REF!,'12fp_bs'!#REF!</definedName>
    <definedName name="Z_5859C3A0_D6FB_40D9_B6C2_346CB5A63A0A_.wvu.Rows" localSheetId="12" hidden="1">'14ganhos'!#REF!</definedName>
    <definedName name="Z_5859C3A0_D6FB_40D9_B6C2_346CB5A63A0A_.wvu.Rows" localSheetId="13" hidden="1">'15salários'!$29:$30,'15salários'!#REF!</definedName>
    <definedName name="Z_5859C3A0_D6FB_40D9_B6C2_346CB5A63A0A_.wvu.Rows" localSheetId="14" hidden="1">'16irct'!#REF!</definedName>
    <definedName name="Z_5859C3A0_D6FB_40D9_B6C2_346CB5A63A0A_.wvu.Rows" localSheetId="16" hidden="1">'18ssocial'!$31:$31</definedName>
    <definedName name="Z_5859C3A0_D6FB_40D9_B6C2_346CB5A63A0A_.wvu.Rows" localSheetId="17" hidden="1">'19ssocial'!#REF!</definedName>
    <definedName name="Z_5859C3A0_D6FB_40D9_B6C2_346CB5A63A0A_.wvu.Rows" localSheetId="18" hidden="1">'20destaque'!#REF!,'20destaque'!#REF!</definedName>
    <definedName name="Z_5859C3A0_D6FB_40D9_B6C2_346CB5A63A0A_.wvu.Rows" localSheetId="20" hidden="1">'22conceito'!#REF!</definedName>
    <definedName name="Z_5859C3A0_D6FB_40D9_B6C2_346CB5A63A0A_.wvu.Rows" localSheetId="21" hidden="1">'23conceito'!$8:$9</definedName>
    <definedName name="Z_5859C3A0_D6FB_40D9_B6C2_346CB5A63A0A_.wvu.Rows" localSheetId="3" hidden="1">'6populacao1'!#REF!,'6populacao1'!#REF!,'6populacao1'!#REF!</definedName>
    <definedName name="Z_5859C3A0_D6FB_40D9_B6C2_346CB5A63A0A_.wvu.Rows" localSheetId="6" hidden="1">'8desemprego_INE3'!#REF!,'8desemprego_INE3'!#REF!,'8desemprego_INE3'!$37:$64,'8desemprego_INE3'!#REF!</definedName>
    <definedName name="Z_5859C3A0_D6FB_40D9_B6C2_346CB5A63A0A_.wvu.Rows" localSheetId="7" hidden="1">'9lay_off'!#REF!,'9lay_off'!#REF!,'9lay_off'!#REF!</definedName>
    <definedName name="Z_87E9DA1B_1CEB_458D_87A5_C4E38BAE485A_.wvu.Cols" localSheetId="8" hidden="1">'10desemprego_IEFP'!#REF!</definedName>
    <definedName name="Z_87E9DA1B_1CEB_458D_87A5_C4E38BAE485A_.wvu.Cols" localSheetId="14" hidden="1">'16irct'!#REF!</definedName>
    <definedName name="Z_87E9DA1B_1CEB_458D_87A5_C4E38BAE485A_.wvu.Cols" localSheetId="16" hidden="1">'18ssocial'!#REF!</definedName>
    <definedName name="Z_87E9DA1B_1CEB_458D_87A5_C4E38BAE485A_.wvu.PrintArea" localSheetId="8" hidden="1">'10desemprego_IEFP'!$A$1:$S$51</definedName>
    <definedName name="Z_87E9DA1B_1CEB_458D_87A5_C4E38BAE485A_.wvu.PrintArea" localSheetId="9" hidden="1">'11desemprego_IEFP'!$A$1:$S$51</definedName>
    <definedName name="Z_87E9DA1B_1CEB_458D_87A5_C4E38BAE485A_.wvu.PrintArea" localSheetId="10" hidden="1">'12fp_bs'!$A$1:$L$56</definedName>
    <definedName name="Z_87E9DA1B_1CEB_458D_87A5_C4E38BAE485A_.wvu.PrintArea" localSheetId="12" hidden="1">'14ganhos'!$A$1:$P$58</definedName>
    <definedName name="Z_87E9DA1B_1CEB_458D_87A5_C4E38BAE485A_.wvu.PrintArea" localSheetId="13" hidden="1">'15salários'!$A$1:$K$49</definedName>
    <definedName name="Z_87E9DA1B_1CEB_458D_87A5_C4E38BAE485A_.wvu.PrintArea" localSheetId="14" hidden="1">'16irct'!$A$1:$S$80</definedName>
    <definedName name="Z_87E9DA1B_1CEB_458D_87A5_C4E38BAE485A_.wvu.PrintArea" localSheetId="16" hidden="1">'18ssocial'!$A$1:$N$69</definedName>
    <definedName name="Z_87E9DA1B_1CEB_458D_87A5_C4E38BAE485A_.wvu.PrintArea" localSheetId="17" hidden="1">'19ssocial'!$A$1:$O$72</definedName>
    <definedName name="Z_87E9DA1B_1CEB_458D_87A5_C4E38BAE485A_.wvu.PrintArea" localSheetId="18" hidden="1">'20destaque'!$A$1:$S$72</definedName>
    <definedName name="Z_87E9DA1B_1CEB_458D_87A5_C4E38BAE485A_.wvu.PrintArea" localSheetId="20" hidden="1">'22conceito'!$A$1:$AG$71</definedName>
    <definedName name="Z_87E9DA1B_1CEB_458D_87A5_C4E38BAE485A_.wvu.PrintArea" localSheetId="21" hidden="1">'23conceito'!$A$1:$AG$73</definedName>
    <definedName name="Z_87E9DA1B_1CEB_458D_87A5_C4E38BAE485A_.wvu.PrintArea" localSheetId="3" hidden="1">'6populacao1'!$A$1:$P$57</definedName>
    <definedName name="Z_87E9DA1B_1CEB_458D_87A5_C4E38BAE485A_.wvu.PrintArea" localSheetId="4" hidden="1">'7empregoINE1'!$A$1:$P$65</definedName>
    <definedName name="Z_87E9DA1B_1CEB_458D_87A5_C4E38BAE485A_.wvu.PrintArea" localSheetId="5" hidden="1">'8desemprego_INE1'!$A$1:$P$59</definedName>
    <definedName name="Z_87E9DA1B_1CEB_458D_87A5_C4E38BAE485A_.wvu.PrintArea" localSheetId="6" hidden="1">'8desemprego_INE3'!$A$1:$P$67</definedName>
    <definedName name="Z_87E9DA1B_1CEB_458D_87A5_C4E38BAE485A_.wvu.PrintArea" localSheetId="7" hidden="1">'9lay_off'!$A$1:$S$61</definedName>
    <definedName name="Z_87E9DA1B_1CEB_458D_87A5_C4E38BAE485A_.wvu.PrintArea" localSheetId="0" hidden="1">capa!$A$1:$L$58</definedName>
    <definedName name="Z_87E9DA1B_1CEB_458D_87A5_C4E38BAE485A_.wvu.PrintArea" localSheetId="22" hidden="1">contracapa!$A$1:$E$54</definedName>
    <definedName name="Z_87E9DA1B_1CEB_458D_87A5_C4E38BAE485A_.wvu.PrintArea" localSheetId="2" hidden="1">fontes!$A$1:$O$40</definedName>
    <definedName name="Z_87E9DA1B_1CEB_458D_87A5_C4E38BAE485A_.wvu.PrintArea" localSheetId="1" hidden="1">introducao!$A$1:$O$53</definedName>
    <definedName name="Z_87E9DA1B_1CEB_458D_87A5_C4E38BAE485A_.wvu.Rows" localSheetId="8" hidden="1">'10desemprego_IEFP'!$21:$21,'10desemprego_IEFP'!$48:$48,'10desemprego_IEFP'!#REF!</definedName>
    <definedName name="Z_87E9DA1B_1CEB_458D_87A5_C4E38BAE485A_.wvu.Rows" localSheetId="9" hidden="1">'11desemprego_IEFP'!#REF!,'11desemprego_IEFP'!#REF!</definedName>
    <definedName name="Z_87E9DA1B_1CEB_458D_87A5_C4E38BAE485A_.wvu.Rows" localSheetId="10" hidden="1">'12fp_bs'!#REF!,'12fp_bs'!#REF!</definedName>
    <definedName name="Z_87E9DA1B_1CEB_458D_87A5_C4E38BAE485A_.wvu.Rows" localSheetId="12" hidden="1">'14ganhos'!#REF!</definedName>
    <definedName name="Z_87E9DA1B_1CEB_458D_87A5_C4E38BAE485A_.wvu.Rows" localSheetId="13" hidden="1">'15salários'!$29:$30,'15salários'!#REF!</definedName>
    <definedName name="Z_87E9DA1B_1CEB_458D_87A5_C4E38BAE485A_.wvu.Rows" localSheetId="14" hidden="1">'16irct'!#REF!</definedName>
    <definedName name="Z_87E9DA1B_1CEB_458D_87A5_C4E38BAE485A_.wvu.Rows" localSheetId="16" hidden="1">'18ssocial'!$31:$31</definedName>
    <definedName name="Z_87E9DA1B_1CEB_458D_87A5_C4E38BAE485A_.wvu.Rows" localSheetId="17" hidden="1">'19ssocial'!#REF!</definedName>
    <definedName name="Z_87E9DA1B_1CEB_458D_87A5_C4E38BAE485A_.wvu.Rows" localSheetId="18" hidden="1">'20destaque'!#REF!,'20destaque'!#REF!</definedName>
    <definedName name="Z_87E9DA1B_1CEB_458D_87A5_C4E38BAE485A_.wvu.Rows" localSheetId="20" hidden="1">'22conceito'!#REF!</definedName>
    <definedName name="Z_87E9DA1B_1CEB_458D_87A5_C4E38BAE485A_.wvu.Rows" localSheetId="21" hidden="1">'23conceito'!$8:$9</definedName>
    <definedName name="Z_87E9DA1B_1CEB_458D_87A5_C4E38BAE485A_.wvu.Rows" localSheetId="3" hidden="1">'6populacao1'!#REF!,'6populacao1'!#REF!,'6populacao1'!#REF!</definedName>
    <definedName name="Z_87E9DA1B_1CEB_458D_87A5_C4E38BAE485A_.wvu.Rows" localSheetId="4" hidden="1">'7empregoINE1'!#REF!,'7empregoINE1'!#REF!</definedName>
    <definedName name="Z_87E9DA1B_1CEB_458D_87A5_C4E38BAE485A_.wvu.Rows" localSheetId="5" hidden="1">'8desemprego_INE1'!$36:$36,'8desemprego_INE1'!#REF!,'8desemprego_INE1'!#REF!,'8desemprego_INE1'!#REF!</definedName>
    <definedName name="Z_87E9DA1B_1CEB_458D_87A5_C4E38BAE485A_.wvu.Rows" localSheetId="6" hidden="1">'8desemprego_INE3'!#REF!,'8desemprego_INE3'!#REF!,'8desemprego_INE3'!$37:$64,'8desemprego_INE3'!#REF!</definedName>
    <definedName name="Z_87E9DA1B_1CEB_458D_87A5_C4E38BAE485A_.wvu.Rows" localSheetId="7" hidden="1">'9lay_off'!#REF!,'9lay_off'!#REF!,'9lay_off'!#REF!</definedName>
    <definedName name="Z_D8E90C30_C61D_40A7_989F_8651AA8E91E2_.wvu.Cols" localSheetId="14" hidden="1">'16irct'!#REF!</definedName>
    <definedName name="Z_D8E90C30_C61D_40A7_989F_8651AA8E91E2_.wvu.Cols" localSheetId="16" hidden="1">'18ssocial'!#REF!</definedName>
    <definedName name="Z_D8E90C30_C61D_40A7_989F_8651AA8E91E2_.wvu.PrintArea" localSheetId="8" hidden="1">'10desemprego_IEFP'!$A$1:$S$51</definedName>
    <definedName name="Z_D8E90C30_C61D_40A7_989F_8651AA8E91E2_.wvu.PrintArea" localSheetId="9" hidden="1">'11desemprego_IEFP'!$A$1:$S$51</definedName>
    <definedName name="Z_D8E90C30_C61D_40A7_989F_8651AA8E91E2_.wvu.PrintArea" localSheetId="10" hidden="1">'12fp_bs'!$A$1:$L$56</definedName>
    <definedName name="Z_D8E90C30_C61D_40A7_989F_8651AA8E91E2_.wvu.PrintArea" localSheetId="12" hidden="1">'14ganhos'!$A$1:$P$58</definedName>
    <definedName name="Z_D8E90C30_C61D_40A7_989F_8651AA8E91E2_.wvu.PrintArea" localSheetId="13" hidden="1">'15salários'!$A$1:$K$49</definedName>
    <definedName name="Z_D8E90C30_C61D_40A7_989F_8651AA8E91E2_.wvu.PrintArea" localSheetId="14" hidden="1">'16irct'!$A$1:$S$80</definedName>
    <definedName name="Z_D8E90C30_C61D_40A7_989F_8651AA8E91E2_.wvu.PrintArea" localSheetId="16" hidden="1">'18ssocial'!$A$1:$N$69</definedName>
    <definedName name="Z_D8E90C30_C61D_40A7_989F_8651AA8E91E2_.wvu.PrintArea" localSheetId="17" hidden="1">'19ssocial'!$A$1:$O$72</definedName>
    <definedName name="Z_D8E90C30_C61D_40A7_989F_8651AA8E91E2_.wvu.PrintArea" localSheetId="18" hidden="1">'20destaque'!$A$1:$S$72</definedName>
    <definedName name="Z_D8E90C30_C61D_40A7_989F_8651AA8E91E2_.wvu.PrintArea" localSheetId="20" hidden="1">'22conceito'!$A$1:$AG$71</definedName>
    <definedName name="Z_D8E90C30_C61D_40A7_989F_8651AA8E91E2_.wvu.PrintArea" localSheetId="21" hidden="1">'23conceito'!$A$1:$AG$73</definedName>
    <definedName name="Z_D8E90C30_C61D_40A7_989F_8651AA8E91E2_.wvu.PrintArea" localSheetId="3" hidden="1">'6populacao1'!$A$1:$P$57</definedName>
    <definedName name="Z_D8E90C30_C61D_40A7_989F_8651AA8E91E2_.wvu.PrintArea" localSheetId="4" hidden="1">'7empregoINE1'!$A$1:$P$65</definedName>
    <definedName name="Z_D8E90C30_C61D_40A7_989F_8651AA8E91E2_.wvu.PrintArea" localSheetId="5" hidden="1">'8desemprego_INE1'!$A$1:$P$59</definedName>
    <definedName name="Z_D8E90C30_C61D_40A7_989F_8651AA8E91E2_.wvu.PrintArea" localSheetId="6" hidden="1">'8desemprego_INE3'!$A$1:$P$67</definedName>
    <definedName name="Z_D8E90C30_C61D_40A7_989F_8651AA8E91E2_.wvu.PrintArea" localSheetId="7" hidden="1">'9lay_off'!$A$1:$S$61</definedName>
    <definedName name="Z_D8E90C30_C61D_40A7_989F_8651AA8E91E2_.wvu.PrintArea" localSheetId="0" hidden="1">capa!$A$1:$L$58</definedName>
    <definedName name="Z_D8E90C30_C61D_40A7_989F_8651AA8E91E2_.wvu.PrintArea" localSheetId="22" hidden="1">contracapa!$A$1:$E$54</definedName>
    <definedName name="Z_D8E90C30_C61D_40A7_989F_8651AA8E91E2_.wvu.PrintArea" localSheetId="2" hidden="1">fontes!$A$1:$O$40</definedName>
    <definedName name="Z_D8E90C30_C61D_40A7_989F_8651AA8E91E2_.wvu.PrintArea" localSheetId="1" hidden="1">introducao!$A$1:$O$53</definedName>
    <definedName name="Z_D8E90C30_C61D_40A7_989F_8651AA8E91E2_.wvu.Rows" localSheetId="9" hidden="1">'11desemprego_IEFP'!#REF!,'11desemprego_IEFP'!#REF!</definedName>
    <definedName name="Z_D8E90C30_C61D_40A7_989F_8651AA8E91E2_.wvu.Rows" localSheetId="10" hidden="1">'12fp_bs'!#REF!,'12fp_bs'!#REF!</definedName>
    <definedName name="Z_D8E90C30_C61D_40A7_989F_8651AA8E91E2_.wvu.Rows" localSheetId="12" hidden="1">'14ganhos'!#REF!</definedName>
    <definedName name="Z_D8E90C30_C61D_40A7_989F_8651AA8E91E2_.wvu.Rows" localSheetId="13" hidden="1">'15salários'!$29:$30,'15salários'!#REF!</definedName>
    <definedName name="Z_D8E90C30_C61D_40A7_989F_8651AA8E91E2_.wvu.Rows" localSheetId="14" hidden="1">'16irct'!#REF!</definedName>
    <definedName name="Z_D8E90C30_C61D_40A7_989F_8651AA8E91E2_.wvu.Rows" localSheetId="16" hidden="1">'18ssocial'!$31:$31</definedName>
    <definedName name="Z_D8E90C30_C61D_40A7_989F_8651AA8E91E2_.wvu.Rows" localSheetId="17" hidden="1">'19ssocial'!#REF!</definedName>
    <definedName name="Z_D8E90C30_C61D_40A7_989F_8651AA8E91E2_.wvu.Rows" localSheetId="18" hidden="1">'20destaque'!#REF!,'20destaque'!#REF!</definedName>
    <definedName name="Z_D8E90C30_C61D_40A7_989F_8651AA8E91E2_.wvu.Rows" localSheetId="20" hidden="1">'22conceito'!#REF!</definedName>
    <definedName name="Z_D8E90C30_C61D_40A7_989F_8651AA8E91E2_.wvu.Rows" localSheetId="21" hidden="1">'23conceito'!$8:$9</definedName>
    <definedName name="Z_D8E90C30_C61D_40A7_989F_8651AA8E91E2_.wvu.Rows" localSheetId="3" hidden="1">'6populacao1'!#REF!,'6populacao1'!#REF!,'6populacao1'!$30:$55,'6populacao1'!#REF!</definedName>
    <definedName name="Z_D8E90C30_C61D_40A7_989F_8651AA8E91E2_.wvu.Rows" localSheetId="4" hidden="1">'7empregoINE1'!#REF!,'7empregoINE1'!#REF!</definedName>
    <definedName name="Z_D8E90C30_C61D_40A7_989F_8651AA8E91E2_.wvu.Rows" localSheetId="7" hidden="1">'9lay_off'!#REF!,'9lay_off'!#REF!,'9lay_off'!#REF!</definedName>
  </definedNames>
  <calcPr calcId="125725"/>
  <customWorkbookViews>
    <customWorkbookView name="Carla.Lopes - Vista pessoal" guid="{D8E90C30-C61D-40A7-989F-8651AA8E91E2}" mergeInterval="0" personalView="1" maximized="1" xWindow="1" yWindow="1" windowWidth="1436" windowHeight="636" tabRatio="792" activeSheetId="22"/>
    <customWorkbookView name="Teresa Feliciano - Vista pessoal" guid="{5859C3A0-D6FB-40D9-B6C2-346CB5A63A0A}" mergeInterval="0" personalView="1" maximized="1" xWindow="1" yWindow="1" windowWidth="1276" windowHeight="752" tabRatio="551" activeSheetId="20"/>
    <customWorkbookView name="Joana.Matos - Vista pessoal" guid="{87E9DA1B-1CEB-458D-87A5-C4E38BAE485A}" mergeInterval="0" personalView="1" maximized="1" xWindow="1" yWindow="1" windowWidth="1276" windowHeight="752" tabRatio="551" activeSheetId="16"/>
  </customWorkbookViews>
  <fileRecoveryPr autoRecover="0"/>
</workbook>
</file>

<file path=xl/calcChain.xml><?xml version="1.0" encoding="utf-8"?>
<calcChain xmlns="http://schemas.openxmlformats.org/spreadsheetml/2006/main">
  <c r="J49" i="663"/>
  <c r="H50"/>
  <c r="F50"/>
  <c r="L47"/>
  <c r="J47"/>
  <c r="H47"/>
  <c r="F47"/>
  <c r="N48"/>
  <c r="L48"/>
  <c r="J48"/>
  <c r="H48"/>
  <c r="F48"/>
  <c r="N62" i="662"/>
  <c r="L62"/>
  <c r="J62"/>
  <c r="H62"/>
  <c r="F62"/>
  <c r="N59"/>
  <c r="L59"/>
  <c r="J59"/>
  <c r="H59"/>
  <c r="F59"/>
  <c r="N56"/>
  <c r="L56"/>
  <c r="J56"/>
  <c r="H56"/>
  <c r="F56"/>
  <c r="L60"/>
  <c r="H60"/>
  <c r="N35" i="661"/>
  <c r="L35"/>
  <c r="J35"/>
  <c r="H35"/>
  <c r="F35"/>
  <c r="M7" i="663"/>
  <c r="M40" s="1"/>
  <c r="K7"/>
  <c r="K40" s="1"/>
  <c r="I7"/>
  <c r="I40" s="1"/>
  <c r="G7"/>
  <c r="G40" s="1"/>
  <c r="E7"/>
  <c r="E40" s="1"/>
  <c r="N47" l="1"/>
  <c r="N49"/>
  <c r="F60" i="662"/>
  <c r="J60"/>
  <c r="N60"/>
  <c r="L49" i="663"/>
  <c r="F36" i="661"/>
  <c r="J36"/>
  <c r="N36"/>
  <c r="H37"/>
  <c r="L37"/>
  <c r="F38"/>
  <c r="J38"/>
  <c r="N38"/>
  <c r="H39"/>
  <c r="L39"/>
  <c r="F40"/>
  <c r="J40"/>
  <c r="N40"/>
  <c r="H41"/>
  <c r="L41"/>
  <c r="F42"/>
  <c r="J42"/>
  <c r="N42"/>
  <c r="H43"/>
  <c r="L43"/>
  <c r="F44"/>
  <c r="J44"/>
  <c r="N44"/>
  <c r="H45"/>
  <c r="L45"/>
  <c r="F46"/>
  <c r="J46"/>
  <c r="N46"/>
  <c r="H47"/>
  <c r="L47"/>
  <c r="F48"/>
  <c r="J48"/>
  <c r="N48"/>
  <c r="H49"/>
  <c r="L49"/>
  <c r="F50"/>
  <c r="J50"/>
  <c r="N50"/>
  <c r="H51"/>
  <c r="L51"/>
  <c r="F52"/>
  <c r="J52"/>
  <c r="N52"/>
  <c r="H53"/>
  <c r="L53"/>
  <c r="F54"/>
  <c r="J54"/>
  <c r="N54"/>
  <c r="H55"/>
  <c r="L55"/>
  <c r="E36" i="662"/>
  <c r="I36"/>
  <c r="M36"/>
  <c r="G37"/>
  <c r="K37"/>
  <c r="E38"/>
  <c r="I38"/>
  <c r="M38"/>
  <c r="F46"/>
  <c r="J46"/>
  <c r="N46"/>
  <c r="H47"/>
  <c r="L47"/>
  <c r="F48"/>
  <c r="J48"/>
  <c r="N48"/>
  <c r="H49"/>
  <c r="L49"/>
  <c r="F50"/>
  <c r="J50"/>
  <c r="N50"/>
  <c r="H51"/>
  <c r="L51"/>
  <c r="F52"/>
  <c r="J52"/>
  <c r="N52"/>
  <c r="H53"/>
  <c r="L53"/>
  <c r="G21" i="663"/>
  <c r="K21"/>
  <c r="E35"/>
  <c r="I35"/>
  <c r="M35"/>
  <c r="F42"/>
  <c r="H42"/>
  <c r="J42"/>
  <c r="L42"/>
  <c r="N42"/>
  <c r="L50"/>
  <c r="F51"/>
  <c r="J51"/>
  <c r="N51"/>
  <c r="H52"/>
  <c r="L52"/>
  <c r="F53"/>
  <c r="J53"/>
  <c r="N53"/>
  <c r="H54"/>
  <c r="L54"/>
  <c r="F55"/>
  <c r="J55"/>
  <c r="N55"/>
  <c r="H56"/>
  <c r="L56"/>
  <c r="H36" i="661"/>
  <c r="L36"/>
  <c r="F37"/>
  <c r="J37"/>
  <c r="N37"/>
  <c r="H38"/>
  <c r="L38"/>
  <c r="F39"/>
  <c r="J39"/>
  <c r="N39"/>
  <c r="H40"/>
  <c r="L40"/>
  <c r="F41"/>
  <c r="J41"/>
  <c r="N41"/>
  <c r="H42"/>
  <c r="L42"/>
  <c r="F43"/>
  <c r="J43"/>
  <c r="N43"/>
  <c r="H44"/>
  <c r="L44"/>
  <c r="F45"/>
  <c r="J45"/>
  <c r="N45"/>
  <c r="H46"/>
  <c r="L46"/>
  <c r="F47"/>
  <c r="J47"/>
  <c r="N47"/>
  <c r="H48"/>
  <c r="L48"/>
  <c r="F49"/>
  <c r="J49"/>
  <c r="N49"/>
  <c r="H50"/>
  <c r="L50"/>
  <c r="F51"/>
  <c r="J51"/>
  <c r="N51"/>
  <c r="H52"/>
  <c r="L52"/>
  <c r="F53"/>
  <c r="J53"/>
  <c r="N53"/>
  <c r="H54"/>
  <c r="L54"/>
  <c r="F55"/>
  <c r="J55"/>
  <c r="N55"/>
  <c r="G36" i="662"/>
  <c r="K36"/>
  <c r="E37"/>
  <c r="I37"/>
  <c r="M37"/>
  <c r="G38"/>
  <c r="K38"/>
  <c r="H46"/>
  <c r="L46"/>
  <c r="F47"/>
  <c r="J47"/>
  <c r="N47"/>
  <c r="H48"/>
  <c r="L48"/>
  <c r="F49"/>
  <c r="J49"/>
  <c r="N49"/>
  <c r="H50"/>
  <c r="L50"/>
  <c r="F51"/>
  <c r="J51"/>
  <c r="N51"/>
  <c r="H52"/>
  <c r="L52"/>
  <c r="F53"/>
  <c r="J53"/>
  <c r="N53"/>
  <c r="F58"/>
  <c r="H58"/>
  <c r="J58"/>
  <c r="L58"/>
  <c r="N58"/>
  <c r="E21" i="663"/>
  <c r="I21"/>
  <c r="M21"/>
  <c r="G35"/>
  <c r="K35"/>
  <c r="L43"/>
  <c r="N43"/>
  <c r="F46"/>
  <c r="H46"/>
  <c r="J46"/>
  <c r="L46"/>
  <c r="N46"/>
  <c r="J50"/>
  <c r="N50"/>
  <c r="H51"/>
  <c r="L51"/>
  <c r="F52"/>
  <c r="J52"/>
  <c r="N52"/>
  <c r="H53"/>
  <c r="L53"/>
  <c r="F54"/>
  <c r="J54"/>
  <c r="N54"/>
  <c r="H55"/>
  <c r="L55"/>
  <c r="F56"/>
  <c r="J56"/>
  <c r="N56"/>
  <c r="E33" i="661"/>
  <c r="I33"/>
  <c r="M33"/>
  <c r="E7" i="662"/>
  <c r="E43" s="1"/>
  <c r="I7"/>
  <c r="I43" s="1"/>
  <c r="M7"/>
  <c r="M43" s="1"/>
  <c r="F45"/>
  <c r="H45"/>
  <c r="J45"/>
  <c r="L45"/>
  <c r="N45"/>
  <c r="F54"/>
  <c r="H54"/>
  <c r="J54"/>
  <c r="L54"/>
  <c r="N54"/>
  <c r="F55"/>
  <c r="H55"/>
  <c r="J55"/>
  <c r="L55"/>
  <c r="N55"/>
  <c r="F57"/>
  <c r="H57"/>
  <c r="J57"/>
  <c r="L57"/>
  <c r="N57"/>
  <c r="F61"/>
  <c r="H61"/>
  <c r="J61"/>
  <c r="L61"/>
  <c r="N61"/>
  <c r="G33" i="661"/>
  <c r="K33"/>
  <c r="G7" i="662"/>
  <c r="G43" s="1"/>
  <c r="K7"/>
  <c r="K43" s="1"/>
  <c r="F43" i="663"/>
  <c r="H43"/>
  <c r="J43"/>
  <c r="F44"/>
  <c r="H44"/>
  <c r="J44"/>
  <c r="L44"/>
  <c r="N44"/>
  <c r="F45"/>
  <c r="H45"/>
  <c r="J45"/>
  <c r="L45"/>
  <c r="N45"/>
  <c r="F49"/>
  <c r="H49"/>
  <c r="M40" i="659" l="1"/>
  <c r="K40"/>
  <c r="I40"/>
  <c r="G40"/>
  <c r="E40"/>
  <c r="N28" i="458" l="1"/>
  <c r="M28"/>
  <c r="N29" l="1"/>
  <c r="N27" l="1"/>
  <c r="M29"/>
  <c r="M27"/>
  <c r="K29"/>
  <c r="K28"/>
  <c r="K27"/>
  <c r="J29"/>
  <c r="J28"/>
  <c r="J27"/>
  <c r="I29"/>
  <c r="I28"/>
  <c r="I27"/>
  <c r="H28"/>
  <c r="H29"/>
  <c r="H27" l="1"/>
  <c r="L27"/>
  <c r="L29" l="1"/>
  <c r="L28"/>
  <c r="E65" i="649" l="1"/>
  <c r="G65"/>
  <c r="I65"/>
  <c r="K65"/>
  <c r="M65"/>
  <c r="F65"/>
  <c r="H65"/>
  <c r="J65"/>
  <c r="L65"/>
  <c r="L35" i="7" l="1"/>
  <c r="I31" i="564" l="1"/>
  <c r="I32"/>
  <c r="I33"/>
  <c r="I34"/>
  <c r="I35"/>
  <c r="I36"/>
  <c r="I37"/>
  <c r="I38"/>
  <c r="I39"/>
  <c r="I9"/>
  <c r="I10"/>
  <c r="I11"/>
  <c r="I12"/>
  <c r="I13"/>
  <c r="I14"/>
  <c r="I15"/>
  <c r="I16"/>
  <c r="I17"/>
  <c r="I18"/>
  <c r="I19"/>
  <c r="I20"/>
  <c r="I21"/>
  <c r="I22"/>
  <c r="I23"/>
  <c r="I24"/>
  <c r="I25"/>
  <c r="I26"/>
  <c r="I27"/>
  <c r="I28"/>
  <c r="I29"/>
  <c r="I30"/>
  <c r="E16" i="498"/>
  <c r="G16"/>
  <c r="H16"/>
  <c r="I16"/>
  <c r="J16"/>
  <c r="K16"/>
  <c r="L16"/>
  <c r="M16"/>
  <c r="N16"/>
  <c r="O16"/>
  <c r="P16"/>
  <c r="F16"/>
  <c r="E6" i="497" l="1"/>
  <c r="L6" l="1"/>
  <c r="I44" i="500" l="1"/>
  <c r="H44"/>
  <c r="G44"/>
  <c r="F44"/>
  <c r="E44"/>
  <c r="J44" l="1"/>
  <c r="E49" i="497"/>
  <c r="F49"/>
  <c r="G49"/>
  <c r="H49"/>
  <c r="I49"/>
  <c r="J49"/>
  <c r="K49"/>
  <c r="L49"/>
  <c r="M49"/>
  <c r="N49"/>
  <c r="O49"/>
  <c r="P49"/>
  <c r="K31" i="6" l="1"/>
  <c r="Q49" i="497" l="1"/>
  <c r="AN6" i="500" l="1"/>
  <c r="AD27" l="1"/>
  <c r="AM27" s="1"/>
  <c r="AD9"/>
  <c r="AM9" s="1"/>
  <c r="AD10"/>
  <c r="AM10" s="1"/>
  <c r="AD11"/>
  <c r="AM11" s="1"/>
  <c r="AD12"/>
  <c r="AM12" s="1"/>
  <c r="AD13"/>
  <c r="AM13" s="1"/>
  <c r="AD14"/>
  <c r="AM14" s="1"/>
  <c r="AD15"/>
  <c r="AM15" s="1"/>
  <c r="AD16"/>
  <c r="AM16" s="1"/>
  <c r="AD17"/>
  <c r="AM17" s="1"/>
  <c r="AD18"/>
  <c r="AM18" s="1"/>
  <c r="AD19"/>
  <c r="AM19" s="1"/>
  <c r="AD20"/>
  <c r="AM20" s="1"/>
  <c r="AD21"/>
  <c r="AM21" s="1"/>
  <c r="AD22"/>
  <c r="AM22" s="1"/>
  <c r="AD23"/>
  <c r="AM23" s="1"/>
  <c r="AD24"/>
  <c r="AM24" s="1"/>
  <c r="AD25"/>
  <c r="AM25" s="1"/>
  <c r="AD26"/>
  <c r="AM26" s="1"/>
  <c r="AD8"/>
  <c r="AM8" s="1"/>
  <c r="AE9" l="1"/>
  <c r="AE10"/>
  <c r="AE11"/>
  <c r="AE12"/>
  <c r="AE13"/>
  <c r="AE14"/>
  <c r="AE15"/>
  <c r="AE16"/>
  <c r="AE17"/>
  <c r="AE18"/>
  <c r="AE19"/>
  <c r="AE20"/>
  <c r="AE21"/>
  <c r="AE22"/>
  <c r="AE23"/>
  <c r="AE24"/>
  <c r="AE25"/>
  <c r="AE26"/>
  <c r="AE27"/>
  <c r="AE8"/>
  <c r="Q16" i="498"/>
  <c r="AF9" i="500" l="1"/>
  <c r="AF10"/>
  <c r="AF11"/>
  <c r="AF12"/>
  <c r="AF13"/>
  <c r="AF14"/>
  <c r="AF15"/>
  <c r="AF16"/>
  <c r="AF17"/>
  <c r="AF18"/>
  <c r="AF19"/>
  <c r="AF20"/>
  <c r="AF21"/>
  <c r="AF22"/>
  <c r="AF23"/>
  <c r="AF24"/>
  <c r="AF25"/>
  <c r="AF26"/>
  <c r="AF27"/>
  <c r="AF8"/>
  <c r="K44" l="1"/>
  <c r="K7"/>
  <c r="AH8" l="1"/>
  <c r="AO8" s="1"/>
  <c r="AH9"/>
  <c r="AO9" s="1"/>
  <c r="AH10"/>
  <c r="AO10" s="1"/>
  <c r="AH11"/>
  <c r="AO11" s="1"/>
  <c r="AH12"/>
  <c r="AO12" s="1"/>
  <c r="AH13"/>
  <c r="AO13" s="1"/>
  <c r="AH14"/>
  <c r="AO14" s="1"/>
  <c r="AH15"/>
  <c r="AO15" s="1"/>
  <c r="AH16"/>
  <c r="AO16" s="1"/>
  <c r="AH17"/>
  <c r="AO17" s="1"/>
  <c r="AH18"/>
  <c r="AO18" s="1"/>
  <c r="AH19"/>
  <c r="AO19" s="1"/>
  <c r="AH20"/>
  <c r="AO20" s="1"/>
  <c r="AH21"/>
  <c r="AO21" s="1"/>
  <c r="AH22"/>
  <c r="AO22" s="1"/>
  <c r="AH23"/>
  <c r="AO23" s="1"/>
  <c r="AH24"/>
  <c r="AO24" s="1"/>
  <c r="AH25"/>
  <c r="AO25" s="1"/>
  <c r="AH26"/>
  <c r="AO26" s="1"/>
  <c r="AH27"/>
  <c r="AO27" s="1"/>
  <c r="AG27" l="1"/>
  <c r="AN27" s="1"/>
  <c r="AG26"/>
  <c r="AN26" s="1"/>
  <c r="AG25"/>
  <c r="AN25" s="1"/>
  <c r="AG24"/>
  <c r="AN24" s="1"/>
  <c r="AG23"/>
  <c r="AN23" s="1"/>
  <c r="AG22"/>
  <c r="AN22" s="1"/>
  <c r="AG21"/>
  <c r="AN21" s="1"/>
  <c r="AG20"/>
  <c r="AN20" s="1"/>
  <c r="AG19"/>
  <c r="AN19" s="1"/>
  <c r="AG18"/>
  <c r="AN18" s="1"/>
  <c r="AG17"/>
  <c r="AN17" s="1"/>
  <c r="AG16"/>
  <c r="AN16" s="1"/>
  <c r="AG15"/>
  <c r="AN15" s="1"/>
  <c r="AG14"/>
  <c r="AN14" s="1"/>
  <c r="AG13"/>
  <c r="AN13" s="1"/>
  <c r="AG12"/>
  <c r="AN12" s="1"/>
  <c r="AG11"/>
  <c r="AN11" s="1"/>
  <c r="AG10"/>
  <c r="AN10" s="1"/>
  <c r="AG9"/>
  <c r="AN9" s="1"/>
  <c r="AG8"/>
  <c r="AN8" s="1"/>
  <c r="K6" l="1"/>
  <c r="K43"/>
  <c r="Q68" i="491" l="1"/>
  <c r="Q71"/>
  <c r="Q69"/>
  <c r="Q67"/>
  <c r="Q70"/>
</calcChain>
</file>

<file path=xl/sharedStrings.xml><?xml version="1.0" encoding="utf-8"?>
<sst xmlns="http://schemas.openxmlformats.org/spreadsheetml/2006/main" count="1632" uniqueCount="684">
  <si>
    <t>invalidez, velhice e sobrevivência</t>
  </si>
  <si>
    <t>desemprego e apoio ao emprego</t>
  </si>
  <si>
    <t>população total</t>
  </si>
  <si>
    <t xml:space="preserve"> n.d.</t>
  </si>
  <si>
    <t xml:space="preserve"> Conceitos</t>
  </si>
  <si>
    <t>valor inferior a 0,1 da unidade utilizada</t>
  </si>
  <si>
    <t>salários na construção civil e obras públicas</t>
  </si>
  <si>
    <t>população desempregada</t>
  </si>
  <si>
    <t>retribuição mínima mensal garantida</t>
  </si>
  <si>
    <t>-</t>
  </si>
  <si>
    <r>
      <t>ISSN</t>
    </r>
    <r>
      <rPr>
        <sz val="8"/>
        <color indexed="63"/>
        <rFont val="Arial"/>
        <family val="2"/>
      </rPr>
      <t xml:space="preserve"> 0873-4682</t>
    </r>
  </si>
  <si>
    <t xml:space="preserve"> Trabalho</t>
  </si>
  <si>
    <t xml:space="preserve"> Formação Profissional</t>
  </si>
  <si>
    <t>população com emprego</t>
  </si>
  <si>
    <t>índice de preços no consumidor</t>
  </si>
  <si>
    <t xml:space="preserve"> o.o</t>
  </si>
  <si>
    <t>prestações familiares</t>
  </si>
  <si>
    <t xml:space="preserve">Sinais convencionais  </t>
  </si>
  <si>
    <t>estrutura empresarial</t>
  </si>
  <si>
    <r>
      <t>Depósito Legal</t>
    </r>
    <r>
      <rPr>
        <sz val="8"/>
        <color indexed="63"/>
        <rFont val="Arial"/>
        <family val="2"/>
      </rPr>
      <t>: 100553/96</t>
    </r>
  </si>
  <si>
    <t>valor inferior a metade da unidade utilizada</t>
  </si>
  <si>
    <t xml:space="preserve"> Fontes</t>
  </si>
  <si>
    <t>doença</t>
  </si>
  <si>
    <r>
      <t>Periodicidade</t>
    </r>
    <r>
      <rPr>
        <sz val="8"/>
        <color indexed="63"/>
        <rFont val="Arial"/>
        <family val="2"/>
      </rPr>
      <t>: Mensal</t>
    </r>
  </si>
  <si>
    <t xml:space="preserve">Dados recolhidos até:    </t>
  </si>
  <si>
    <t>desemprego registado - no fim do período</t>
  </si>
  <si>
    <t>ganhos médios</t>
  </si>
  <si>
    <t>Índice</t>
  </si>
  <si>
    <t>desemprego registado, ofertas e colocações - ao longo do período</t>
  </si>
  <si>
    <t xml:space="preserve"> Segurança Social</t>
  </si>
  <si>
    <t>rendimento social de inserção</t>
  </si>
  <si>
    <t>acidentes de trabalho</t>
  </si>
  <si>
    <t xml:space="preserve"> População, Emprego e Desemprego</t>
  </si>
  <si>
    <t xml:space="preserve"> Quadros sinópticos</t>
  </si>
  <si>
    <t xml:space="preserve"> </t>
  </si>
  <si>
    <t xml:space="preserve">ISSN: 0873 - 4682  </t>
  </si>
  <si>
    <t>valor nulo</t>
  </si>
  <si>
    <t>valor não disponível</t>
  </si>
  <si>
    <t xml:space="preserve"> Informação em destaque</t>
  </si>
  <si>
    <t>valor inferior à unidade utilizada</t>
  </si>
  <si>
    <r>
      <t xml:space="preserve"> §</t>
    </r>
    <r>
      <rPr>
        <sz val="8"/>
        <color indexed="63"/>
        <rFont val="Arial"/>
        <family val="2"/>
      </rPr>
      <t xml:space="preserve">  </t>
    </r>
  </si>
  <si>
    <r>
      <t xml:space="preserve"> o</t>
    </r>
    <r>
      <rPr>
        <sz val="8"/>
        <color indexed="63"/>
        <rFont val="Arial"/>
        <family val="2"/>
      </rPr>
      <t xml:space="preserve"> </t>
    </r>
  </si>
  <si>
    <t xml:space="preserve"> Ficha Técnica</t>
  </si>
  <si>
    <t xml:space="preserve">Introdução </t>
  </si>
  <si>
    <t xml:space="preserve">  - </t>
  </si>
  <si>
    <t>população em educação ou formação</t>
  </si>
  <si>
    <r>
      <t>Título</t>
    </r>
    <r>
      <rPr>
        <sz val="8"/>
        <color indexed="63"/>
        <rFont val="Arial"/>
        <family val="2"/>
      </rPr>
      <t>: Boletim Estatístico    -</t>
    </r>
  </si>
  <si>
    <t>tendências do mercado de trabalho</t>
  </si>
  <si>
    <r>
      <t xml:space="preserve">O </t>
    </r>
    <r>
      <rPr>
        <b/>
        <sz val="9"/>
        <color indexed="63"/>
        <rFont val="Arial"/>
        <family val="2"/>
      </rPr>
      <t>Boletim Estatístico</t>
    </r>
    <r>
      <rPr>
        <sz val="9"/>
        <color indexed="63"/>
        <rFont val="Arial"/>
        <family val="2"/>
      </rPr>
      <t xml:space="preserve"> é uma publicação mensal, iniciada em 1996, de divulgação de dados estatísticos das áreas do Emprego, da Formação Profissional, do Trabalho e da Segurança Social.
Para além das páginas de temática fixa, existem duas páginas com rotatividade de tema para informação em destaque (páginas 20 e 21).
Cada página temática de periodicidade trimestral é composta, sempre que se mostre pertinente,  por duas partes: uma de indicadores gerais que permanecem ao longo do trimestre e uma segunda com informação de rotatividade mensal, de forma a potenciar a informação a disponibilizar.</t>
    </r>
  </si>
  <si>
    <t>instrumentos de regulamentação coletiva do trabalho</t>
  </si>
  <si>
    <t>Publicação eletrónica mensal</t>
  </si>
  <si>
    <r>
      <t>Formato:</t>
    </r>
    <r>
      <rPr>
        <sz val="8"/>
        <color indexed="63"/>
        <rFont val="Arial"/>
        <family val="2"/>
      </rPr>
      <t xml:space="preserve"> publicação em suporte eletrónico</t>
    </r>
  </si>
  <si>
    <r>
      <t xml:space="preserve">INE, Inquérito Qualitativo de Conjuntura aos Consumidores </t>
    </r>
    <r>
      <rPr>
        <sz val="8"/>
        <color indexed="63"/>
        <rFont val="Arial"/>
        <family val="2"/>
      </rPr>
      <t>- inquérito harmonizado a nível europeu, de carácter mensal com o objetivo de recolha de informação que forneça as opiniões (avaliações/expectativas) dos consumidores sobre a situação económica e financeira das famílias, bem como as suas expectativas sobre a evolução próxima da economia.</t>
    </r>
  </si>
  <si>
    <r>
      <t xml:space="preserve">INE, Inquéritos Qualitativos de Conjuntura às Empresas (Indústria Transformadora, Construção e Obras Públicas e Serviços) </t>
    </r>
    <r>
      <rPr>
        <sz val="8"/>
        <color indexed="63"/>
        <rFont val="Arial"/>
        <family val="2"/>
      </rPr>
      <t xml:space="preserve">- inquérito mensal, harmonizado a nível europeu, com o objetivo de recolha de informação que forneça as opiniões (avaliações/expectativas) dos agentes económicos/empresários sobre a evolução da atividade económica da sua própria empresa. Da conjugação das opiniões dos empresários, torna-se possível avaliar não só a situação do sector, como também as </t>
    </r>
    <r>
      <rPr>
        <sz val="8"/>
        <color rgb="FF333333"/>
        <rFont val="Arial"/>
        <family val="2"/>
      </rPr>
      <t>respetivas perspetivas.</t>
    </r>
  </si>
  <si>
    <r>
      <t>Para uma perceção mais completa das características e conteúdo dos dados estatísticos constantes dos quadros apresentados, dever-se-á consultar as fontes</t>
    </r>
    <r>
      <rPr>
        <sz val="8"/>
        <color rgb="FF333333"/>
        <rFont val="Arial"/>
        <family val="2"/>
      </rPr>
      <t xml:space="preserve"> respetivas neles indicadas:</t>
    </r>
  </si>
  <si>
    <t>Beja</t>
  </si>
  <si>
    <t>Évora</t>
  </si>
  <si>
    <t>Portalegre</t>
  </si>
  <si>
    <t>Setúbal</t>
  </si>
  <si>
    <t>Lisboa</t>
  </si>
  <si>
    <t>Leiria</t>
  </si>
  <si>
    <t>Coimbra</t>
  </si>
  <si>
    <t>Aveiro</t>
  </si>
  <si>
    <t>Porto</t>
  </si>
  <si>
    <t>Braga</t>
  </si>
  <si>
    <t>Viana do Castelo</t>
  </si>
  <si>
    <t>Bragança</t>
  </si>
  <si>
    <t>Vila Real</t>
  </si>
  <si>
    <t>total</t>
  </si>
  <si>
    <t>(percentagem)</t>
  </si>
  <si>
    <t>Continente</t>
  </si>
  <si>
    <t>Mulheres</t>
  </si>
  <si>
    <t>Homens</t>
  </si>
  <si>
    <t>Portugal</t>
  </si>
  <si>
    <t>Faro</t>
  </si>
  <si>
    <t>Castelo Branco</t>
  </si>
  <si>
    <t>Guarda</t>
  </si>
  <si>
    <t>Viseu</t>
  </si>
  <si>
    <t>(número)</t>
  </si>
  <si>
    <t>Santarém</t>
  </si>
  <si>
    <t xml:space="preserve">Serralheiro civil </t>
  </si>
  <si>
    <t>Canalizador</t>
  </si>
  <si>
    <t>Estucador</t>
  </si>
  <si>
    <t>Espalhador de betuminosos</t>
  </si>
  <si>
    <t>Armador de ferro</t>
  </si>
  <si>
    <t>(euros)</t>
  </si>
  <si>
    <t>outubro</t>
  </si>
  <si>
    <t>abril</t>
  </si>
  <si>
    <t>Mais informação em:  http://www.ine.pt</t>
  </si>
  <si>
    <t>principais variações face ao mês anterior</t>
  </si>
  <si>
    <t>Homóloga</t>
  </si>
  <si>
    <t>Em cadeia</t>
  </si>
  <si>
    <t>variação</t>
  </si>
  <si>
    <t>jan.</t>
  </si>
  <si>
    <t>dez.</t>
  </si>
  <si>
    <t>nov.</t>
  </si>
  <si>
    <t>out.</t>
  </si>
  <si>
    <t>set.</t>
  </si>
  <si>
    <t>ago.</t>
  </si>
  <si>
    <t>jul.</t>
  </si>
  <si>
    <t>jun.</t>
  </si>
  <si>
    <t>mai.</t>
  </si>
  <si>
    <t>abr.</t>
  </si>
  <si>
    <t>mar.</t>
  </si>
  <si>
    <t>fev.</t>
  </si>
  <si>
    <t xml:space="preserve">                                                                                                                                                                                                                                                                                                                 </t>
  </si>
  <si>
    <t>convenções publicadas</t>
  </si>
  <si>
    <t>%</t>
  </si>
  <si>
    <t>Zonas brancas (trab. administrativos)</t>
  </si>
  <si>
    <r>
      <t>U.</t>
    </r>
    <r>
      <rPr>
        <sz val="8"/>
        <color indexed="63"/>
        <rFont val="Arial"/>
        <family val="2"/>
      </rPr>
      <t xml:space="preserve"> At.org.inter. e out.inst.extra-territ.</t>
    </r>
  </si>
  <si>
    <r>
      <t>T.</t>
    </r>
    <r>
      <rPr>
        <sz val="8"/>
        <color indexed="63"/>
        <rFont val="Arial"/>
        <family val="2"/>
      </rPr>
      <t xml:space="preserve"> At.fam.p.dom.e a.pr.fam.p/uso próp.</t>
    </r>
  </si>
  <si>
    <r>
      <t xml:space="preserve">S. </t>
    </r>
    <r>
      <rPr>
        <sz val="8"/>
        <color indexed="63"/>
        <rFont val="Arial"/>
        <family val="2"/>
      </rPr>
      <t>Outras atividades de serviços</t>
    </r>
  </si>
  <si>
    <r>
      <t xml:space="preserve">Q. </t>
    </r>
    <r>
      <rPr>
        <sz val="8"/>
        <color indexed="63"/>
        <rFont val="Arial"/>
        <family val="2"/>
      </rPr>
      <t>Ativ. de saúde hum. e apoio social</t>
    </r>
  </si>
  <si>
    <r>
      <t>P.</t>
    </r>
    <r>
      <rPr>
        <sz val="8"/>
        <color indexed="63"/>
        <rFont val="Arial"/>
        <family val="2"/>
      </rPr>
      <t xml:space="preserve"> Educação</t>
    </r>
  </si>
  <si>
    <r>
      <rPr>
        <b/>
        <sz val="8"/>
        <color indexed="63"/>
        <rFont val="Arial"/>
        <family val="2"/>
      </rPr>
      <t>O.</t>
    </r>
    <r>
      <rPr>
        <sz val="8"/>
        <color indexed="63"/>
        <rFont val="Arial"/>
        <family val="2"/>
      </rPr>
      <t xml:space="preserve"> Adm. púb.e defesa; seg.social obrig.</t>
    </r>
  </si>
  <si>
    <r>
      <t>N.</t>
    </r>
    <r>
      <rPr>
        <sz val="8"/>
        <color indexed="63"/>
        <rFont val="Arial"/>
        <family val="2"/>
      </rPr>
      <t xml:space="preserve"> Ativ. admin. e dos serv. de apoio</t>
    </r>
  </si>
  <si>
    <r>
      <t>M.</t>
    </r>
    <r>
      <rPr>
        <sz val="8"/>
        <color indexed="63"/>
        <rFont val="Arial"/>
        <family val="2"/>
      </rPr>
      <t xml:space="preserve"> Ativ.de consult., cient., téc. e simil.</t>
    </r>
  </si>
  <si>
    <r>
      <t>L.</t>
    </r>
    <r>
      <rPr>
        <sz val="8"/>
        <color indexed="63"/>
        <rFont val="Arial"/>
        <family val="2"/>
      </rPr>
      <t xml:space="preserve"> Atividades imobiliárias</t>
    </r>
  </si>
  <si>
    <r>
      <t>K.</t>
    </r>
    <r>
      <rPr>
        <sz val="8"/>
        <color indexed="63"/>
        <rFont val="Arial"/>
        <family val="2"/>
      </rPr>
      <t xml:space="preserve"> Ativ. financeiras e de seguros</t>
    </r>
  </si>
  <si>
    <r>
      <t>J.</t>
    </r>
    <r>
      <rPr>
        <sz val="8"/>
        <color indexed="63"/>
        <rFont val="Arial"/>
        <family val="2"/>
      </rPr>
      <t xml:space="preserve"> Ativ. de inform. e de comunicação</t>
    </r>
  </si>
  <si>
    <r>
      <t>I.</t>
    </r>
    <r>
      <rPr>
        <sz val="8"/>
        <color indexed="63"/>
        <rFont val="Arial"/>
        <family val="2"/>
      </rPr>
      <t xml:space="preserve"> Alojamento, restauração e similares</t>
    </r>
  </si>
  <si>
    <r>
      <t>H.</t>
    </r>
    <r>
      <rPr>
        <sz val="8"/>
        <color indexed="63"/>
        <rFont val="Arial"/>
        <family val="2"/>
      </rPr>
      <t xml:space="preserve"> Transportes e armazenagem</t>
    </r>
  </si>
  <si>
    <r>
      <t>G.</t>
    </r>
    <r>
      <rPr>
        <sz val="8"/>
        <color indexed="63"/>
        <rFont val="Arial"/>
        <family val="2"/>
      </rPr>
      <t xml:space="preserve"> Com.gros. e ret., rep. veíc. aut.</t>
    </r>
  </si>
  <si>
    <r>
      <rPr>
        <b/>
        <sz val="8"/>
        <color indexed="63"/>
        <rFont val="Arial"/>
        <family val="2"/>
      </rPr>
      <t>F.</t>
    </r>
    <r>
      <rPr>
        <sz val="8"/>
        <color indexed="63"/>
        <rFont val="Arial"/>
        <family val="2"/>
      </rPr>
      <t xml:space="preserve"> Construção</t>
    </r>
  </si>
  <si>
    <r>
      <rPr>
        <b/>
        <sz val="8"/>
        <color indexed="63"/>
        <rFont val="Arial"/>
        <family val="2"/>
      </rPr>
      <t>E.</t>
    </r>
    <r>
      <rPr>
        <sz val="8"/>
        <color indexed="63"/>
        <rFont val="Arial"/>
        <family val="2"/>
      </rPr>
      <t xml:space="preserve"> Captação, trat.,distr.; san.,despol.</t>
    </r>
  </si>
  <si>
    <r>
      <t>D.</t>
    </r>
    <r>
      <rPr>
        <sz val="8"/>
        <color indexed="63"/>
        <rFont val="Arial"/>
        <family val="2"/>
      </rPr>
      <t xml:space="preserve"> Elet.gás,vapor,ág.quente/fria,ar frio</t>
    </r>
  </si>
  <si>
    <r>
      <t>C.</t>
    </r>
    <r>
      <rPr>
        <sz val="8"/>
        <color indexed="63"/>
        <rFont val="Arial"/>
        <family val="2"/>
      </rPr>
      <t xml:space="preserve"> Indústrias transformadoras</t>
    </r>
  </si>
  <si>
    <r>
      <t>B.</t>
    </r>
    <r>
      <rPr>
        <sz val="8"/>
        <color indexed="63"/>
        <rFont val="Arial"/>
        <family val="2"/>
      </rPr>
      <t xml:space="preserve"> Indústrias extrativas</t>
    </r>
  </si>
  <si>
    <r>
      <rPr>
        <b/>
        <sz val="8"/>
        <color indexed="63"/>
        <rFont val="Arial"/>
        <family val="2"/>
      </rPr>
      <t>A.</t>
    </r>
    <r>
      <rPr>
        <sz val="8"/>
        <color indexed="63"/>
        <rFont val="Arial"/>
        <family val="2"/>
      </rPr>
      <t xml:space="preserve"> Agric, pr. animal,caça, flor.e pesca</t>
    </r>
  </si>
  <si>
    <t>informação mensal</t>
  </si>
  <si>
    <t xml:space="preserve">instrumentos de regulamentação coletiva do trabalho </t>
  </si>
  <si>
    <t>Outros</t>
  </si>
  <si>
    <t>Açores</t>
  </si>
  <si>
    <t>Madeira</t>
  </si>
  <si>
    <t>famílias com processamento de rendimento social de inserção (RSI)</t>
  </si>
  <si>
    <t>(número e euros)</t>
  </si>
  <si>
    <t>Mais informação em:  http://www.seg-social.pt</t>
  </si>
  <si>
    <t>pensionistas ativos</t>
  </si>
  <si>
    <t>Invalidez</t>
  </si>
  <si>
    <t xml:space="preserve">Velhice </t>
  </si>
  <si>
    <t>Sobrevivência</t>
  </si>
  <si>
    <t>titulares</t>
  </si>
  <si>
    <t>Abono de família</t>
  </si>
  <si>
    <t>Subsídio educação especial</t>
  </si>
  <si>
    <t>Subsídio vitalício</t>
  </si>
  <si>
    <t>Subsídio de desemprego</t>
  </si>
  <si>
    <t>Subsídio social de desemprego inicial</t>
  </si>
  <si>
    <t>beneficiários</t>
  </si>
  <si>
    <t>Subsídio social de desemprego subsequente</t>
  </si>
  <si>
    <t>Prolongamento do subsídio social de desemprego</t>
  </si>
  <si>
    <t>valor médio do subsidio (€)</t>
  </si>
  <si>
    <t>Subsídio/ beneficiário</t>
  </si>
  <si>
    <t>Indústria Transformadora</t>
  </si>
  <si>
    <r>
      <t xml:space="preserve">Construção </t>
    </r>
    <r>
      <rPr>
        <vertAlign val="superscript"/>
        <sz val="8"/>
        <color indexed="63"/>
        <rFont val="Arial"/>
        <family val="2"/>
      </rPr>
      <t>(2)</t>
    </r>
  </si>
  <si>
    <t>Comércio</t>
  </si>
  <si>
    <r>
      <t>Serviços</t>
    </r>
    <r>
      <rPr>
        <b/>
        <vertAlign val="superscript"/>
        <sz val="8"/>
        <color indexed="63"/>
        <rFont val="Arial"/>
        <family val="2"/>
      </rPr>
      <t xml:space="preserve"> </t>
    </r>
    <r>
      <rPr>
        <vertAlign val="superscript"/>
        <sz val="8"/>
        <color indexed="63"/>
        <rFont val="Arial"/>
        <family val="2"/>
      </rPr>
      <t>(2)</t>
    </r>
  </si>
  <si>
    <t xml:space="preserve">Indústria Transformadora </t>
  </si>
  <si>
    <r>
      <t>Serviços</t>
    </r>
    <r>
      <rPr>
        <vertAlign val="superscript"/>
        <sz val="8"/>
        <color indexed="63"/>
        <rFont val="Arial"/>
        <family val="2"/>
      </rPr>
      <t xml:space="preserve"> (2)</t>
    </r>
  </si>
  <si>
    <t>desemprego registado:</t>
  </si>
  <si>
    <r>
      <t xml:space="preserve">ofertas ao longo do período </t>
    </r>
    <r>
      <rPr>
        <sz val="6"/>
        <color indexed="63"/>
        <rFont val="Arial"/>
        <family val="2"/>
      </rPr>
      <t>(vh/%)</t>
    </r>
  </si>
  <si>
    <t>(milhares)</t>
  </si>
  <si>
    <t>15 - 24 anos</t>
  </si>
  <si>
    <t xml:space="preserve">25 - 44 anos </t>
  </si>
  <si>
    <r>
      <t>45 e + anos</t>
    </r>
    <r>
      <rPr>
        <b/>
        <vertAlign val="superscript"/>
        <sz val="8"/>
        <color indexed="63"/>
        <rFont val="Arial"/>
        <family val="2"/>
      </rPr>
      <t xml:space="preserve"> </t>
    </r>
  </si>
  <si>
    <t>(milhares e estrutura em %)</t>
  </si>
  <si>
    <t>v.a.</t>
  </si>
  <si>
    <t>população com emprego - indicadores globais</t>
  </si>
  <si>
    <t>Indústria, const., energia e água</t>
  </si>
  <si>
    <t>Serviços</t>
  </si>
  <si>
    <t>Tempo completo</t>
  </si>
  <si>
    <t>Tempo parcial</t>
  </si>
  <si>
    <t>Trabalhadores por conta outrem</t>
  </si>
  <si>
    <t>Contrato sem termo</t>
  </si>
  <si>
    <t>Contrato com termo</t>
  </si>
  <si>
    <t>Trabalhadores por conta própria</t>
  </si>
  <si>
    <t>taxa de emprego (%)</t>
  </si>
  <si>
    <t>15 - 64 anos</t>
  </si>
  <si>
    <t>55 - 64 anos</t>
  </si>
  <si>
    <r>
      <t xml:space="preserve">disparidade entre sexos (M-H) </t>
    </r>
    <r>
      <rPr>
        <sz val="7"/>
        <color indexed="63"/>
        <rFont val="Arial"/>
        <family val="2"/>
      </rPr>
      <t>(p.p.)</t>
    </r>
  </si>
  <si>
    <t>(1) população ativa (15 e mais anos)/população total (15 e mais anos).</t>
  </si>
  <si>
    <t>população ativa</t>
  </si>
  <si>
    <t>Menos de 15 anos</t>
  </si>
  <si>
    <t>população total e ativa - indicadores globais</t>
  </si>
  <si>
    <t>informação anual</t>
  </si>
  <si>
    <t>população desempregada - indicadores globais</t>
  </si>
  <si>
    <t>desemprego total</t>
  </si>
  <si>
    <t>1.º Emprego</t>
  </si>
  <si>
    <t>Novo Emprego</t>
  </si>
  <si>
    <t>Até 11 meses</t>
  </si>
  <si>
    <t>12 meses e mais</t>
  </si>
  <si>
    <t>taxa de desemprego (%)</t>
  </si>
  <si>
    <r>
      <t xml:space="preserve">disparidade entre sexos </t>
    </r>
    <r>
      <rPr>
        <sz val="7"/>
        <color indexed="63"/>
        <rFont val="Arial"/>
        <family val="2"/>
      </rPr>
      <t>(M-H) (p.p.)</t>
    </r>
  </si>
  <si>
    <t>Norte</t>
  </si>
  <si>
    <t>Centro</t>
  </si>
  <si>
    <t xml:space="preserve">Lisboa </t>
  </si>
  <si>
    <t>Alentejo</t>
  </si>
  <si>
    <t>Algarve</t>
  </si>
  <si>
    <t>taxa de desemprego de longa duração (%)</t>
  </si>
  <si>
    <r>
      <t>disparidade entre sexos</t>
    </r>
    <r>
      <rPr>
        <sz val="7"/>
        <color indexed="63"/>
        <rFont val="Arial"/>
        <family val="2"/>
      </rPr>
      <t xml:space="preserve"> (M-H) (p.p.)</t>
    </r>
  </si>
  <si>
    <t>Alemanha</t>
  </si>
  <si>
    <t>Áustria</t>
  </si>
  <si>
    <t>Bélgica</t>
  </si>
  <si>
    <t>Eslováquia</t>
  </si>
  <si>
    <t>Espanha</t>
  </si>
  <si>
    <t>Finlândia</t>
  </si>
  <si>
    <t>França</t>
  </si>
  <si>
    <t>Holanda</t>
  </si>
  <si>
    <t>Irlanda</t>
  </si>
  <si>
    <t>Itália</t>
  </si>
  <si>
    <t>Luxemburgo</t>
  </si>
  <si>
    <t>Malta</t>
  </si>
  <si>
    <t>Zona Euro</t>
  </si>
  <si>
    <t>Bulgária</t>
  </si>
  <si>
    <t xml:space="preserve">Dinamarca </t>
  </si>
  <si>
    <t>Polónia</t>
  </si>
  <si>
    <t>República Checa</t>
  </si>
  <si>
    <t>Suécia</t>
  </si>
  <si>
    <t>UE27</t>
  </si>
  <si>
    <t>desemprego registado - ao longo do período</t>
  </si>
  <si>
    <t>1.º emprego</t>
  </si>
  <si>
    <t>Indúst., energia, água e construção</t>
  </si>
  <si>
    <t>Sem classificação</t>
  </si>
  <si>
    <t>ofertas de emprego - ao longo do período</t>
  </si>
  <si>
    <t xml:space="preserve">ofertas por 100 desempregados </t>
  </si>
  <si>
    <t>colocações - ao longo do período</t>
  </si>
  <si>
    <t>pedidos de emprego - no fim do período</t>
  </si>
  <si>
    <t>Empregados</t>
  </si>
  <si>
    <t>Ocupados</t>
  </si>
  <si>
    <t>Menos de 25 anos</t>
  </si>
  <si>
    <t>25 e + anos</t>
  </si>
  <si>
    <r>
      <t>Novo emprego</t>
    </r>
    <r>
      <rPr>
        <vertAlign val="superscript"/>
        <sz val="8"/>
        <color indexed="63"/>
        <rFont val="Arial"/>
        <family val="2"/>
      </rPr>
      <t xml:space="preserve"> (1)</t>
    </r>
    <r>
      <rPr>
        <sz val="8"/>
        <color indexed="63"/>
        <rFont val="Arial"/>
        <family val="2"/>
      </rPr>
      <t xml:space="preserve"> </t>
    </r>
  </si>
  <si>
    <t>Menos de 1 ano</t>
  </si>
  <si>
    <t>1 ano e mais</t>
  </si>
  <si>
    <t>Nenhum nível de instrução</t>
  </si>
  <si>
    <t>Ens. Básico - 1.º ciclo</t>
  </si>
  <si>
    <t>Ens. Básico - 2.º ciclo</t>
  </si>
  <si>
    <t>Ens. Básico - 3.º ciclo</t>
  </si>
  <si>
    <t>Secundário</t>
  </si>
  <si>
    <t>Superior</t>
  </si>
  <si>
    <t>Total de trabalhadores</t>
  </si>
  <si>
    <r>
      <t xml:space="preserve">nota: </t>
    </r>
    <r>
      <rPr>
        <sz val="7"/>
        <color indexed="63"/>
        <rFont val="Arial"/>
        <family val="2"/>
      </rPr>
      <t>a informação por região NUT II foi classificada tendo em conta a Nomenclatura das Unidades Territoriais para Fins Estatísticos de 2002 (NUT 2002); a informação por  atividade económica, é codificada com a Classificação Portuguesa das Atividades Económicas, Revisão 3 (CAE-Rev.3).</t>
    </r>
  </si>
  <si>
    <t>sre - saldo de respostas extremas.             mm3m - média móvel de 3 meses.             vh - variação homóloga.      n.d. - não disponível</t>
  </si>
  <si>
    <r>
      <t xml:space="preserve"> - estrangeiros</t>
    </r>
    <r>
      <rPr>
        <sz val="8"/>
        <color indexed="63"/>
        <rFont val="Arial"/>
        <family val="2"/>
      </rPr>
      <t xml:space="preserve"> </t>
    </r>
    <r>
      <rPr>
        <sz val="6"/>
        <color indexed="63"/>
        <rFont val="Arial"/>
        <family val="2"/>
      </rPr>
      <t>(milhares)</t>
    </r>
    <r>
      <rPr>
        <sz val="7"/>
        <color indexed="63"/>
        <rFont val="Arial"/>
        <family val="2"/>
      </rPr>
      <t xml:space="preserve"> </t>
    </r>
    <r>
      <rPr>
        <vertAlign val="superscript"/>
        <sz val="8"/>
        <color indexed="63"/>
        <rFont val="Arial"/>
        <family val="2"/>
      </rPr>
      <t>(3)</t>
    </r>
  </si>
  <si>
    <r>
      <t>ao longo do período</t>
    </r>
    <r>
      <rPr>
        <sz val="7"/>
        <color indexed="63"/>
        <rFont val="Arial"/>
        <family val="2"/>
      </rPr>
      <t xml:space="preserve"> (vh/%)</t>
    </r>
  </si>
  <si>
    <t>fonte: INE, Índice de Preços no Consumidor.</t>
  </si>
  <si>
    <t xml:space="preserve">Lituânia </t>
  </si>
  <si>
    <t>(1) Caso um beneficiário tenha lançamento por mais de um centro distrital no mês, ele é contabilizado várias vezes nesta tabela.</t>
  </si>
  <si>
    <t>(1) Caso um beneficiário transite de centro distrital no mês ele é contabilizado uma vez em cada um dos centros distritais.</t>
  </si>
  <si>
    <t>(2) Caso um beneficiário transite de tipo de subsídio no mês ele é contabilizado uma vez em cada um dos subsídios.</t>
  </si>
  <si>
    <t>Contrato coletivo (CCT)</t>
  </si>
  <si>
    <t>Acordo coletivo (ACT)</t>
  </si>
  <si>
    <t>Acordo de empresa (AE)</t>
  </si>
  <si>
    <t>Acordo de adesão (AA)</t>
  </si>
  <si>
    <t>Decisão de arbitragem voluntária (DA)</t>
  </si>
  <si>
    <t>Portaria de condições de trabalho (PCT)</t>
  </si>
  <si>
    <t>Portaria de extensão (PE)</t>
  </si>
  <si>
    <t>(1) para as quais existem dados que permitem os cálculos dos valores médios (não entram para estes cálculos as primeiras convenções, as paralelas de outras publicadas em meses anteriores, as convenções cujas alterações são não salariais, as convenções em que não se dispõe de elementos sobre o número de trabalhadores e as portarias de extensão).        (2) para as convenções consideradas;  informação codificada com a Classificação Portuguesa de Atividades Económicas, Revisão 3 (CAE-Rev.3).</t>
  </si>
  <si>
    <t>Encarregado da construção</t>
  </si>
  <si>
    <t>Pedreiro</t>
  </si>
  <si>
    <t>Carpinteiro de limpos e de toscos</t>
  </si>
  <si>
    <t>Ladrilhador</t>
  </si>
  <si>
    <t>Pintor da construção</t>
  </si>
  <si>
    <t>Eletricista de construção e similares</t>
  </si>
  <si>
    <t>Motorista de veículos pesados de mercadorias</t>
  </si>
  <si>
    <r>
      <t xml:space="preserve">Média </t>
    </r>
    <r>
      <rPr>
        <sz val="7"/>
        <color indexed="63"/>
        <rFont val="Arial"/>
        <family val="2"/>
      </rPr>
      <t>(últimos 12 meses)</t>
    </r>
  </si>
  <si>
    <r>
      <t>Autor</t>
    </r>
    <r>
      <rPr>
        <sz val="8"/>
        <color indexed="63"/>
        <rFont val="Arial"/>
        <family val="2"/>
      </rPr>
      <t>: Gabinete de Estratégia e Estudos (GEE)</t>
    </r>
  </si>
  <si>
    <t>Rua da Prata nº. 8  - 3º andar</t>
  </si>
  <si>
    <t>1149-057 LISBOA</t>
  </si>
  <si>
    <r>
      <t xml:space="preserve">R. </t>
    </r>
    <r>
      <rPr>
        <sz val="8"/>
        <color indexed="63"/>
        <rFont val="Arial"/>
        <family val="2"/>
      </rPr>
      <t>Ativ. artísticas, espetáculos, desp. e recreativas</t>
    </r>
  </si>
  <si>
    <r>
      <t xml:space="preserve">Q. </t>
    </r>
    <r>
      <rPr>
        <sz val="8"/>
        <color indexed="63"/>
        <rFont val="Arial"/>
        <family val="2"/>
      </rPr>
      <t>Atividades de saúde humana e apoio social</t>
    </r>
  </si>
  <si>
    <r>
      <t xml:space="preserve">P. </t>
    </r>
    <r>
      <rPr>
        <sz val="8"/>
        <color indexed="63"/>
        <rFont val="Arial"/>
        <family val="2"/>
      </rPr>
      <t>Educação</t>
    </r>
  </si>
  <si>
    <r>
      <t xml:space="preserve">N. </t>
    </r>
    <r>
      <rPr>
        <sz val="8"/>
        <color indexed="63"/>
        <rFont val="Arial"/>
        <family val="2"/>
      </rPr>
      <t>Atividades administrativas e dos serviços de apoio</t>
    </r>
  </si>
  <si>
    <r>
      <t xml:space="preserve">M. </t>
    </r>
    <r>
      <rPr>
        <sz val="8"/>
        <color indexed="63"/>
        <rFont val="Arial"/>
        <family val="2"/>
      </rPr>
      <t>Ativ. consultoria, científicas, técnicas e similares</t>
    </r>
  </si>
  <si>
    <r>
      <t xml:space="preserve">L. </t>
    </r>
    <r>
      <rPr>
        <sz val="8"/>
        <color indexed="63"/>
        <rFont val="Arial"/>
        <family val="2"/>
      </rPr>
      <t>Atividades imobiliárias</t>
    </r>
  </si>
  <si>
    <r>
      <t xml:space="preserve">K. </t>
    </r>
    <r>
      <rPr>
        <sz val="8"/>
        <color indexed="63"/>
        <rFont val="Arial"/>
        <family val="2"/>
      </rPr>
      <t>Atividades financeiras e de seguros</t>
    </r>
  </si>
  <si>
    <r>
      <t xml:space="preserve">J. </t>
    </r>
    <r>
      <rPr>
        <sz val="8"/>
        <color indexed="63"/>
        <rFont val="Arial"/>
        <family val="2"/>
      </rPr>
      <t>Atividades de informação e de comunicação</t>
    </r>
  </si>
  <si>
    <r>
      <t xml:space="preserve">I. </t>
    </r>
    <r>
      <rPr>
        <sz val="8"/>
        <color indexed="63"/>
        <rFont val="Arial"/>
        <family val="2"/>
      </rPr>
      <t>Alojamento, restauração e similares</t>
    </r>
  </si>
  <si>
    <r>
      <t xml:space="preserve">H. </t>
    </r>
    <r>
      <rPr>
        <sz val="8"/>
        <color indexed="63"/>
        <rFont val="Arial"/>
        <family val="2"/>
      </rPr>
      <t>Transportes e armazenagem</t>
    </r>
  </si>
  <si>
    <r>
      <t xml:space="preserve">F. </t>
    </r>
    <r>
      <rPr>
        <sz val="8"/>
        <color indexed="63"/>
        <rFont val="Arial"/>
        <family val="2"/>
      </rPr>
      <t>Construção</t>
    </r>
  </si>
  <si>
    <r>
      <t xml:space="preserve">E. </t>
    </r>
    <r>
      <rPr>
        <sz val="8"/>
        <color indexed="63"/>
        <rFont val="Arial"/>
        <family val="2"/>
      </rPr>
      <t>Captação, tratamento, distrib.; san., despoluição</t>
    </r>
  </si>
  <si>
    <r>
      <t xml:space="preserve">D. </t>
    </r>
    <r>
      <rPr>
        <sz val="8"/>
        <color indexed="63"/>
        <rFont val="Arial"/>
        <family val="2"/>
      </rPr>
      <t>Eletricidade, gás, vapor, água quente/fria, ar frio</t>
    </r>
  </si>
  <si>
    <r>
      <t xml:space="preserve">C. </t>
    </r>
    <r>
      <rPr>
        <sz val="8"/>
        <color indexed="63"/>
        <rFont val="Arial"/>
        <family val="2"/>
      </rPr>
      <t>Indústrias transformadoras</t>
    </r>
  </si>
  <si>
    <r>
      <t xml:space="preserve">B. </t>
    </r>
    <r>
      <rPr>
        <sz val="8"/>
        <color indexed="63"/>
        <rFont val="Arial"/>
        <family val="2"/>
      </rPr>
      <t>Indústrias extrativas</t>
    </r>
  </si>
  <si>
    <r>
      <t>trabalhadores abrangidos pela RMMG</t>
    </r>
    <r>
      <rPr>
        <b/>
        <vertAlign val="superscript"/>
        <sz val="8"/>
        <color indexed="63"/>
        <rFont val="Arial"/>
        <family val="2"/>
      </rPr>
      <t xml:space="preserve"> </t>
    </r>
    <r>
      <rPr>
        <vertAlign val="superscript"/>
        <sz val="8"/>
        <color indexed="63"/>
        <rFont val="Arial"/>
        <family val="2"/>
      </rPr>
      <t>(1)</t>
    </r>
    <r>
      <rPr>
        <b/>
        <vertAlign val="superscript"/>
        <sz val="8"/>
        <color indexed="63"/>
        <rFont val="Arial"/>
        <family val="2"/>
      </rPr>
      <t xml:space="preserve"> </t>
    </r>
    <r>
      <rPr>
        <sz val="8"/>
        <color indexed="63"/>
        <rFont val="Arial"/>
        <family val="2"/>
      </rPr>
      <t>(%)</t>
    </r>
  </si>
  <si>
    <t xml:space="preserve">ganho médio mensal </t>
  </si>
  <si>
    <t xml:space="preserve">remuneração de base média mensal </t>
  </si>
  <si>
    <t>(euros e %)</t>
  </si>
  <si>
    <r>
      <t>Mulheres</t>
    </r>
    <r>
      <rPr>
        <sz val="7"/>
        <color indexed="63"/>
        <rFont val="Arial"/>
        <family val="2"/>
      </rPr>
      <t xml:space="preserve"> (%)</t>
    </r>
  </si>
  <si>
    <r>
      <t>Homens</t>
    </r>
    <r>
      <rPr>
        <sz val="7"/>
        <color indexed="63"/>
        <rFont val="Arial"/>
        <family val="2"/>
      </rPr>
      <t xml:space="preserve"> (%)</t>
    </r>
  </si>
  <si>
    <t>remuneração/ganho médio mensal - indicadores globais</t>
  </si>
  <si>
    <t>01/01/2011</t>
  </si>
  <si>
    <t>01/01/2010</t>
  </si>
  <si>
    <t>01/01/2009</t>
  </si>
  <si>
    <t>01/01/2008</t>
  </si>
  <si>
    <r>
      <t>data de entrada em vigor</t>
    </r>
    <r>
      <rPr>
        <b/>
        <sz val="8"/>
        <color indexed="63"/>
        <rFont val="Arial"/>
        <family val="2"/>
      </rPr>
      <t/>
    </r>
  </si>
  <si>
    <t>Dec.Lei 143/2010
de 31/12</t>
  </si>
  <si>
    <t>Dec.Lei 5/2010
de 15/01</t>
  </si>
  <si>
    <t>Dec.Lei 246/2008
de 18/12</t>
  </si>
  <si>
    <t>Dec.Lei 397/2007
de 31/12</t>
  </si>
  <si>
    <t>diploma</t>
  </si>
  <si>
    <r>
      <t>Internet:</t>
    </r>
    <r>
      <rPr>
        <sz val="8"/>
        <color indexed="63"/>
        <rFont val="Arial"/>
        <family val="2"/>
      </rPr>
      <t xml:space="preserve"> www.gee.min-economia.pt/</t>
    </r>
  </si>
  <si>
    <t xml:space="preserve">Tel. 21 792 13 72     Fax 21 115 50 50 </t>
  </si>
  <si>
    <r>
      <t xml:space="preserve">R. </t>
    </r>
    <r>
      <rPr>
        <sz val="8"/>
        <color indexed="63"/>
        <rFont val="Arial"/>
        <family val="2"/>
      </rPr>
      <t>Ativ. artíst., de espet. desp.e recr.</t>
    </r>
  </si>
  <si>
    <r>
      <t xml:space="preserve">INE, Índice de Preços no Consumidor  (IPC) </t>
    </r>
    <r>
      <rPr>
        <sz val="8"/>
        <color indexed="63"/>
        <rFont val="Arial"/>
        <family val="2"/>
      </rPr>
      <t>- mede a evolução temporal dos preços de um conjunto de bens e serviços representativos da estrutura de despesa de consumo da população residente em Portugal. A estrutura de ponderação da nova série (2012 = 100) foi determinada a partir da componente de despesa monetária de consumo privado das Contas Nacionais e complementada pelos resultados do Inquérito às Despesas das Famílias (IDEF) realizado em 2010/2011, do Recenseamento Geral da Habitação que ocorreu em 2011 e de outras fontes de natureza administrativa. Os bens e serviços que constituem o cabaz do indicador resultam do IDEF e de informação auxiliar, de origem diversa, que inclui outros inquéritos disponíveis no INE, assim como dados administrativos.</t>
    </r>
  </si>
  <si>
    <r>
      <t>profissões com mais inscritos</t>
    </r>
    <r>
      <rPr>
        <vertAlign val="superscript"/>
        <sz val="8"/>
        <color theme="3"/>
        <rFont val="Arial"/>
        <family val="2"/>
      </rPr>
      <t xml:space="preserve"> (1)</t>
    </r>
  </si>
  <si>
    <r>
      <t>novo emprego</t>
    </r>
    <r>
      <rPr>
        <sz val="8"/>
        <color theme="3"/>
        <rFont val="Arial"/>
        <family val="2"/>
      </rPr>
      <t xml:space="preserve"> </t>
    </r>
    <r>
      <rPr>
        <vertAlign val="superscript"/>
        <sz val="8"/>
        <color theme="3"/>
        <rFont val="Arial"/>
        <family val="2"/>
      </rPr>
      <t>(2)</t>
    </r>
  </si>
  <si>
    <r>
      <t>profissões mais solicitadas</t>
    </r>
    <r>
      <rPr>
        <vertAlign val="superscript"/>
        <sz val="8"/>
        <color theme="3"/>
        <rFont val="Arial"/>
        <family val="2"/>
      </rPr>
      <t xml:space="preserve"> (1)</t>
    </r>
  </si>
  <si>
    <r>
      <t>profissões com mais inscritos</t>
    </r>
    <r>
      <rPr>
        <sz val="8"/>
        <color theme="3"/>
        <rFont val="Arial"/>
        <family val="2"/>
      </rPr>
      <t xml:space="preserve"> </t>
    </r>
    <r>
      <rPr>
        <vertAlign val="superscript"/>
        <sz val="8"/>
        <color theme="3"/>
        <rFont val="Arial"/>
        <family val="2"/>
      </rPr>
      <t>(2)</t>
    </r>
  </si>
  <si>
    <r>
      <t>remuneração de base média mensal, ganho médio mensal e trabalhadores abrangidos pela retribuição mínima mensal garantida</t>
    </r>
    <r>
      <rPr>
        <b/>
        <sz val="8"/>
        <rFont val="Arial"/>
        <family val="2"/>
      </rPr>
      <t xml:space="preserve"> (RMMG)</t>
    </r>
    <r>
      <rPr>
        <vertAlign val="superscript"/>
        <sz val="8"/>
        <rFont val="Arial"/>
        <family val="2"/>
      </rPr>
      <t>(1)</t>
    </r>
    <r>
      <rPr>
        <sz val="8"/>
        <rFont val="Arial"/>
        <family val="2"/>
      </rPr>
      <t xml:space="preserve"> </t>
    </r>
    <r>
      <rPr>
        <b/>
        <sz val="10"/>
        <rFont val="Arial"/>
        <family val="2"/>
      </rPr>
      <t xml:space="preserve">- atividade económica </t>
    </r>
  </si>
  <si>
    <r>
      <t xml:space="preserve">trabalhadores abrangidos pela retribuição mínima mensal garantida </t>
    </r>
    <r>
      <rPr>
        <vertAlign val="superscript"/>
        <sz val="8"/>
        <color theme="3"/>
        <rFont val="Arial"/>
        <family val="2"/>
      </rPr>
      <t>(1)</t>
    </r>
    <r>
      <rPr>
        <sz val="8"/>
        <color theme="3"/>
        <rFont val="Arial"/>
        <family val="2"/>
      </rPr>
      <t xml:space="preserve"> </t>
    </r>
    <r>
      <rPr>
        <sz val="7"/>
        <color theme="3"/>
        <rFont val="Arial"/>
        <family val="2"/>
      </rPr>
      <t>(%)</t>
    </r>
  </si>
  <si>
    <r>
      <t>remuneração de base/ganho</t>
    </r>
    <r>
      <rPr>
        <sz val="7"/>
        <color theme="3"/>
        <rFont val="Arial"/>
        <family val="2"/>
      </rPr>
      <t xml:space="preserve"> (%)</t>
    </r>
  </si>
  <si>
    <r>
      <t>ganho médio mensal</t>
    </r>
    <r>
      <rPr>
        <sz val="7"/>
        <color theme="3"/>
        <rFont val="Arial"/>
        <family val="2"/>
      </rPr>
      <t xml:space="preserve"> </t>
    </r>
  </si>
  <si>
    <r>
      <t>remuneração de base média mensal</t>
    </r>
    <r>
      <rPr>
        <sz val="7"/>
        <color theme="3"/>
        <rFont val="Arial"/>
        <family val="2"/>
      </rPr>
      <t xml:space="preserve"> </t>
    </r>
  </si>
  <si>
    <r>
      <t>retribuição mínima mensal garantida</t>
    </r>
    <r>
      <rPr>
        <sz val="8"/>
        <color theme="3"/>
        <rFont val="Arial"/>
        <family val="2"/>
      </rPr>
      <t xml:space="preserve"> </t>
    </r>
    <r>
      <rPr>
        <vertAlign val="superscript"/>
        <sz val="8"/>
        <color theme="3"/>
        <rFont val="Arial"/>
        <family val="2"/>
      </rPr>
      <t>(1)</t>
    </r>
  </si>
  <si>
    <r>
      <t>retribuição mínima mensal garantida (RMMG)</t>
    </r>
    <r>
      <rPr>
        <sz val="10"/>
        <rFont val="Arial"/>
        <family val="2"/>
      </rPr>
      <t xml:space="preserve"> </t>
    </r>
    <r>
      <rPr>
        <vertAlign val="superscript"/>
        <sz val="9"/>
        <rFont val="Arial"/>
        <family val="2"/>
      </rPr>
      <t>(1)</t>
    </r>
  </si>
  <si>
    <r>
      <t xml:space="preserve">índice de preços no consumidor </t>
    </r>
    <r>
      <rPr>
        <sz val="8"/>
        <rFont val="Arial"/>
        <family val="2"/>
      </rPr>
      <t>(Base 2012)</t>
    </r>
  </si>
  <si>
    <r>
      <t xml:space="preserve">convenções consideradas </t>
    </r>
    <r>
      <rPr>
        <vertAlign val="superscript"/>
        <sz val="8"/>
        <color theme="3"/>
        <rFont val="Arial"/>
        <family val="2"/>
      </rPr>
      <t>(1)</t>
    </r>
  </si>
  <si>
    <r>
      <t xml:space="preserve">trabalhadores abrangidos </t>
    </r>
    <r>
      <rPr>
        <vertAlign val="superscript"/>
        <sz val="8"/>
        <color theme="3"/>
        <rFont val="Arial"/>
        <family val="2"/>
      </rPr>
      <t>(2)</t>
    </r>
  </si>
  <si>
    <t xml:space="preserve">    Fontes</t>
  </si>
  <si>
    <r>
      <t xml:space="preserve">ao longo do período </t>
    </r>
    <r>
      <rPr>
        <sz val="6"/>
        <color theme="3"/>
        <rFont val="Arial"/>
        <family val="2"/>
      </rPr>
      <t>(milhares)</t>
    </r>
  </si>
  <si>
    <r>
      <t xml:space="preserve">ofertas ao longo do período </t>
    </r>
    <r>
      <rPr>
        <sz val="6"/>
        <color theme="3"/>
        <rFont val="Arial"/>
        <family val="2"/>
      </rPr>
      <t>(milhares)</t>
    </r>
  </si>
  <si>
    <r>
      <t>no fim do período</t>
    </r>
    <r>
      <rPr>
        <b/>
        <sz val="7"/>
        <color theme="3"/>
        <rFont val="Arial"/>
        <family val="2"/>
      </rPr>
      <t xml:space="preserve"> </t>
    </r>
    <r>
      <rPr>
        <sz val="6"/>
        <color theme="3"/>
        <rFont val="Arial"/>
        <family val="2"/>
      </rPr>
      <t>(milhares)</t>
    </r>
  </si>
  <si>
    <r>
      <t>perspetivas de evolução do desemprego nos próximos 12 meses</t>
    </r>
    <r>
      <rPr>
        <sz val="6"/>
        <color theme="3"/>
        <rFont val="Arial"/>
        <family val="2"/>
      </rPr>
      <t xml:space="preserve"> (mm3m)</t>
    </r>
  </si>
  <si>
    <r>
      <t xml:space="preserve">perspetivas de evolução do emprego nos próximos 3 meses </t>
    </r>
    <r>
      <rPr>
        <sz val="6"/>
        <color theme="3"/>
        <rFont val="Arial"/>
        <family val="2"/>
      </rPr>
      <t>(mm3m)</t>
    </r>
  </si>
  <si>
    <r>
      <t xml:space="preserve">indicador de clima económico </t>
    </r>
    <r>
      <rPr>
        <sz val="6"/>
        <color theme="3"/>
        <rFont val="Arial"/>
        <family val="2"/>
      </rPr>
      <t>(sre/mm3m/%)</t>
    </r>
  </si>
  <si>
    <r>
      <t xml:space="preserve">indicador de confiança setorial </t>
    </r>
    <r>
      <rPr>
        <sz val="6"/>
        <color theme="3"/>
        <rFont val="Arial"/>
        <family val="2"/>
      </rPr>
      <t>(sre/mm3m)</t>
    </r>
  </si>
  <si>
    <r>
      <t>prestações familiares</t>
    </r>
    <r>
      <rPr>
        <b/>
        <vertAlign val="superscript"/>
        <sz val="10"/>
        <rFont val="Arial"/>
        <family val="2"/>
      </rPr>
      <t xml:space="preserve"> (1)</t>
    </r>
  </si>
  <si>
    <r>
      <t>beneficiários com processamento de rendimento social de inserção (RSI)</t>
    </r>
    <r>
      <rPr>
        <b/>
        <vertAlign val="superscript"/>
        <sz val="10"/>
        <rFont val="Arial"/>
        <family val="2"/>
      </rPr>
      <t>(1)</t>
    </r>
  </si>
  <si>
    <t>Boletim Estatístico disponível em:</t>
  </si>
  <si>
    <t>http://www.gee.min-economia.pt/</t>
  </si>
  <si>
    <t>Outras publicações estatísticas do Emprego disponíveis em:</t>
  </si>
  <si>
    <t>e-mail:</t>
  </si>
  <si>
    <t>Mais Informações:</t>
  </si>
  <si>
    <t xml:space="preserve">Conceitos  </t>
  </si>
  <si>
    <t xml:space="preserve">  Desemprego registado - no fim do período </t>
  </si>
  <si>
    <t xml:space="preserve">  Remunerações </t>
  </si>
  <si>
    <t xml:space="preserve">  Conceitos</t>
  </si>
  <si>
    <t xml:space="preserve">População desempregada  </t>
  </si>
  <si>
    <t xml:space="preserve">Desemprego registado, ofertas e colocações - ao longo do período  </t>
  </si>
  <si>
    <t xml:space="preserve">Remunerações  </t>
  </si>
  <si>
    <t xml:space="preserve"> Informação em destaque - tendências do mercado de trabalho     </t>
  </si>
  <si>
    <t xml:space="preserve">      </t>
  </si>
  <si>
    <t xml:space="preserve"> População com emprego </t>
  </si>
  <si>
    <t>Engenheiro de const. de edif.e de obras de eng.</t>
  </si>
  <si>
    <t>Mais informação em:  http://www.gee.min-economia.pt</t>
  </si>
  <si>
    <t>Desemprego registado</t>
  </si>
  <si>
    <t>Indisponíveis temporariamente</t>
  </si>
  <si>
    <t>… por tipo de subsídio</t>
  </si>
  <si>
    <r>
      <t>beneficiários:</t>
    </r>
    <r>
      <rPr>
        <b/>
        <vertAlign val="superscript"/>
        <sz val="9"/>
        <color theme="3"/>
        <rFont val="Arial"/>
        <family val="2"/>
      </rPr>
      <t xml:space="preserve"> (2)</t>
    </r>
  </si>
  <si>
    <t>Agric., pr. animal, caça, flor. e pesca</t>
  </si>
  <si>
    <t>Oper. de máq. de esc., terrap., gruas, guind.e sim.</t>
  </si>
  <si>
    <t>Trab. não qualif.de eng. civil e da const.de edif.</t>
  </si>
  <si>
    <t xml:space="preserve">Segurança Social  </t>
  </si>
  <si>
    <t xml:space="preserve">  Segurança Social</t>
  </si>
  <si>
    <r>
      <t xml:space="preserve">G. </t>
    </r>
    <r>
      <rPr>
        <sz val="8"/>
        <color indexed="63"/>
        <rFont val="Arial"/>
        <family val="2"/>
      </rPr>
      <t>Comércio por grosso e retalho, rep. veíc. autom.</t>
    </r>
  </si>
  <si>
    <r>
      <t xml:space="preserve">benef. c/ prestaç. desemprego </t>
    </r>
    <r>
      <rPr>
        <sz val="6"/>
        <color theme="3"/>
        <rFont val="Arial"/>
        <family val="2"/>
      </rPr>
      <t>(milhares)</t>
    </r>
  </si>
  <si>
    <r>
      <t xml:space="preserve">indic. confiança dos consumidores </t>
    </r>
    <r>
      <rPr>
        <sz val="6"/>
        <color theme="3"/>
        <rFont val="Arial"/>
        <family val="2"/>
      </rPr>
      <t>(mm3m)</t>
    </r>
  </si>
  <si>
    <t>(2)</t>
  </si>
  <si>
    <t>(2) sem actualização</t>
  </si>
  <si>
    <t>Agric., prod. animal, caça, flor. e pesca</t>
  </si>
  <si>
    <t>Mais informação em:  http://www.gee.min-economia.pt/</t>
  </si>
  <si>
    <r>
      <t xml:space="preserve">Letónia </t>
    </r>
    <r>
      <rPr>
        <vertAlign val="superscript"/>
        <sz val="8"/>
        <color indexed="63"/>
        <rFont val="Arial"/>
        <family val="2"/>
      </rPr>
      <t>(1)</t>
    </r>
  </si>
  <si>
    <r>
      <t>… por centro distrital</t>
    </r>
    <r>
      <rPr>
        <b/>
        <vertAlign val="superscript"/>
        <sz val="9"/>
        <color theme="3"/>
        <rFont val="Arial"/>
        <family val="2"/>
      </rPr>
      <t xml:space="preserve"> (1)</t>
    </r>
  </si>
  <si>
    <t>taxa horária</t>
  </si>
  <si>
    <t>salários na construção - taxa de salário horária e por profissões (CPP2010)</t>
  </si>
  <si>
    <t>salários na construção - taxa de salário mensal por profissões (CPP2010)</t>
  </si>
  <si>
    <t>fonte: GEE/ME, Inquérito aos Ganhos.</t>
  </si>
  <si>
    <t>família</t>
  </si>
  <si>
    <t>beneficiário</t>
  </si>
  <si>
    <t xml:space="preserve">valor </t>
  </si>
  <si>
    <t>Bonificação por deficiência</t>
  </si>
  <si>
    <t>Subs. assistência 3.ª pessoa</t>
  </si>
  <si>
    <t>taxa mensal</t>
  </si>
  <si>
    <r>
      <t xml:space="preserve">Grécia </t>
    </r>
    <r>
      <rPr>
        <vertAlign val="superscript"/>
        <sz val="8"/>
        <color indexed="63"/>
        <rFont val="Arial"/>
        <family val="2"/>
      </rPr>
      <t>(2)</t>
    </r>
  </si>
  <si>
    <r>
      <t xml:space="preserve">Reino Unido </t>
    </r>
    <r>
      <rPr>
        <vertAlign val="superscript"/>
        <sz val="8"/>
        <color indexed="63"/>
        <rFont val="Arial"/>
        <family val="2"/>
      </rPr>
      <t>(2)</t>
    </r>
  </si>
  <si>
    <r>
      <t xml:space="preserve">Hungria </t>
    </r>
    <r>
      <rPr>
        <vertAlign val="superscript"/>
        <sz val="8"/>
        <color indexed="63"/>
        <rFont val="Arial"/>
        <family val="2"/>
      </rPr>
      <t>(1)</t>
    </r>
  </si>
  <si>
    <t>A. Agric., prod. animal, caça, flor.e pesca</t>
  </si>
  <si>
    <t>B. Indústrias extrativas</t>
  </si>
  <si>
    <t>C. Indústrias transformadoras</t>
  </si>
  <si>
    <t>E. Captação, trat., dist.; san., despoluição</t>
  </si>
  <si>
    <t>F. Construção</t>
  </si>
  <si>
    <t>G. Com. gros. e retalho, rep. veíc. autom.</t>
  </si>
  <si>
    <t>H. Transportes e armazenagem</t>
  </si>
  <si>
    <t>I. Alojamento, restauração e similares</t>
  </si>
  <si>
    <t>K. Atividades financeiras e de seguros</t>
  </si>
  <si>
    <t>L. Atividades imobiliárias</t>
  </si>
  <si>
    <t>P. Educação</t>
  </si>
  <si>
    <t>Q. Ativ. de saúde humana e apoio social</t>
  </si>
  <si>
    <t>S. Outras atividades de serviços</t>
  </si>
  <si>
    <t xml:space="preserve">MINISTÉRIO DA ECONOMIA </t>
  </si>
  <si>
    <r>
      <t>DGERT/MSESS</t>
    </r>
    <r>
      <rPr>
        <sz val="8"/>
        <color indexed="63"/>
        <rFont val="Arial"/>
        <family val="2"/>
      </rPr>
      <t xml:space="preserve"> - dados tratados pela Direcção-Geral de Emprego e das Relações de Trabalho.</t>
    </r>
  </si>
  <si>
    <r>
      <t>GEE/ME, Custo da Mão-de-Obra -</t>
    </r>
    <r>
      <rPr>
        <sz val="8"/>
        <color indexed="63"/>
        <rFont val="Arial"/>
        <family val="2"/>
      </rPr>
      <t xml:space="preserve"> O Inquérito ao Custo da Mão-de-Obra é uma operação estatística comunitária realizada com periodicidade quadrienal, de carácter obrigatório e efetuada ao abrigo dos Regulamentos (CE) n.º 530/1999 do Conselho, de 9 de março de 1999, e (CE) n.º 1737/2005 da Comissão, de 21 de outubro de 2005. O objetivo principal deste inquérito é conhecer os custos efetivos suportados pela entidade empregadora e resultantes do emprego de mão-de-obra, quer em termos globais, quer médios, bem como a respetiva estrutura de composição. Dessa composição sobressaem as despesas com maior peso e determinantes do custo da mão-de-obra. Abrange, a nível nacional (Continente e Regiões Autónomas dos Açores e da Madeira), as unidades locais pertencentes empresas com um ou mais pessoas ao serviço, classificadas nas atividades compreendidas nas Secções B a S da Classificação Portuguesas das Atividades Económicas (CAE Revisão 3).</t>
    </r>
  </si>
  <si>
    <r>
      <t xml:space="preserve">GEE/ME, Inquérito aos Ganhos - </t>
    </r>
    <r>
      <rPr>
        <sz val="8"/>
        <color indexed="63"/>
        <rFont val="Arial"/>
        <family val="2"/>
      </rPr>
      <t xml:space="preserve"> inquérito realizado semestralmente por amostragem junto dos estabelecimentos. São inquiridos todos os sectores de atividade, com exceção da Agricultura, Produção Animal, Caça e Silvicultura, da Pesca, das Famílias com Empregados Domésticos, da Administração Pública, Defesa e Segurança Social Obrigatória, da Educação Pública e da Saúde e Ação Social Pública. Tem por objetivo a recolha de informação que permita conhecer o nível médio mensal da remuneração de base e do ganho dos trabalhadores por conta de outrem, bem como os trabalhadores a tempo completo abrangidos pelo Salário Mínimo Nacional (Retribuição Mínima Mensal Garantida).</t>
    </r>
  </si>
  <si>
    <r>
      <t xml:space="preserve">GEE/ME, Inquérito aos Salários por Profissões na Construção - </t>
    </r>
    <r>
      <rPr>
        <sz val="8"/>
        <color indexed="63"/>
        <rFont val="Arial"/>
        <family val="2"/>
      </rPr>
      <t>inquérito realizado trimestralmente por amostragem junto das empresas com dez ou mais pessoas ao serviço, abrangendo o Continente e as Regiões Autónomas dos Açores e da Madeira. Disponibiliza informação que permite conhecer a remuneração mensal e horária (taxa de salário) e a duração média normal semanal do trabalho, para as profissões mais características da atividade económica em estudo, bem como a sua evolução a curto prazo.</t>
    </r>
  </si>
  <si>
    <r>
      <t xml:space="preserve">GEE/ME, Quadros de Pessoal - </t>
    </r>
    <r>
      <rPr>
        <sz val="8"/>
        <color indexed="63"/>
        <rFont val="Arial"/>
        <family val="2"/>
      </rPr>
      <t xml:space="preserve">abrangem todas as entidades com trabalhadores por conta de outrem excetuando a Administração Pública, entidades que empregam trabalhadores rurais não permanentes e trabalhadores domésticos. </t>
    </r>
  </si>
  <si>
    <r>
      <t>IEFP/MSESS, Síntese da Execução dos Programas e Medidas de Emprego e Formação Profissional</t>
    </r>
    <r>
      <rPr>
        <sz val="8"/>
        <color indexed="63"/>
        <rFont val="Arial"/>
        <family val="2"/>
      </rPr>
      <t xml:space="preserve"> - informação mensal detalhada sobre as pessoas abrangidas nos Programas e Medidas de Emprego e Formação Profissional.</t>
    </r>
  </si>
  <si>
    <r>
      <t>IEFP/MSESS, Relatório Mensal de Execução Física e Financeira</t>
    </r>
    <r>
      <rPr>
        <sz val="8"/>
        <color indexed="63"/>
        <rFont val="Arial"/>
        <family val="2"/>
      </rPr>
      <t xml:space="preserve"> - disponibiliza os principais indicadores da execução acumulada (física e financeira), dos diversos Programas e Medidas de Emprego e Formação Profissional desenvolvidos pelo IEFP, I.P.</t>
    </r>
  </si>
  <si>
    <r>
      <t>IEFP/MSESS, Estatísticas Mensais</t>
    </r>
    <r>
      <rPr>
        <sz val="8"/>
        <color indexed="63"/>
        <rFont val="Arial"/>
        <family val="2"/>
      </rPr>
      <t xml:space="preserve"> - informação mensal do Mercado de Emprego.</t>
    </r>
  </si>
  <si>
    <r>
      <t xml:space="preserve">II/MSESS, Estatísticas da Segurança Social </t>
    </r>
    <r>
      <rPr>
        <sz val="8"/>
        <color indexed="63"/>
        <rFont val="Arial"/>
        <family val="2"/>
      </rPr>
      <t>- informação de dados estatísticos inerentes ao Sistema de Segurança Social nos seguintes temas: Invalidez, Velhice e Sobrevivência; Prestações Familiares; Rendimento Social de Inserção; Desemprego e Apoio ao Emprego e Doença.</t>
    </r>
  </si>
  <si>
    <t>fonte: GEE/ME, Inquérito aos Salários por Profissões na Construção.</t>
  </si>
  <si>
    <t>fonte: DGERT/MSESS, Variação média ponderada intertabelas.</t>
  </si>
  <si>
    <t>fonte:  II/MSESS, Estatísticas da Segurança Social.</t>
  </si>
  <si>
    <t>Chipre</t>
  </si>
  <si>
    <t xml:space="preserve">Eslovénia </t>
  </si>
  <si>
    <t>Estónia</t>
  </si>
  <si>
    <t>Grécia</t>
  </si>
  <si>
    <t>Reino Unido</t>
  </si>
  <si>
    <t>Hungria</t>
  </si>
  <si>
    <t>Letónia</t>
  </si>
  <si>
    <t>Roménia</t>
  </si>
  <si>
    <t>Croácia</t>
  </si>
  <si>
    <t>Eslovénia</t>
  </si>
  <si>
    <t>Países Baixos</t>
  </si>
  <si>
    <t>Lituânia</t>
  </si>
  <si>
    <t>UE28</t>
  </si>
  <si>
    <t xml:space="preserve">População total    </t>
  </si>
  <si>
    <t>Agric., pr. animal, caça, floresta e pesca</t>
  </si>
  <si>
    <r>
      <t xml:space="preserve">tendências do mercado de trabalho </t>
    </r>
    <r>
      <rPr>
        <vertAlign val="superscript"/>
        <sz val="9"/>
        <color theme="1"/>
        <rFont val="Arial"/>
        <family val="2"/>
      </rPr>
      <t>(1)</t>
    </r>
  </si>
  <si>
    <t>valor médio por</t>
  </si>
  <si>
    <t xml:space="preserve">  Estrutura empresarial</t>
  </si>
  <si>
    <t xml:space="preserve">(1) habitualmente designada por salário mínimo nacional.      </t>
  </si>
  <si>
    <t xml:space="preserve"> - Dados recolhidos até:</t>
  </si>
  <si>
    <t xml:space="preserve"> - Data de disponibilização: </t>
  </si>
  <si>
    <t>empresas</t>
  </si>
  <si>
    <t>estabelecimentos</t>
  </si>
  <si>
    <t>n.d.</t>
  </si>
  <si>
    <t xml:space="preserve">(1) por atividade exercida no último emprego.     (2) Classificação Portuguesa das Profissões (CPP 2010) a partir de janeiro de 2014;  valores do Continente. </t>
  </si>
  <si>
    <t>dados@gee.min-economia.pt</t>
  </si>
  <si>
    <r>
      <t>e-mail:</t>
    </r>
    <r>
      <rPr>
        <sz val="8"/>
        <color indexed="63"/>
        <rFont val="Arial"/>
        <family val="2"/>
      </rPr>
      <t xml:space="preserve"> dados@gee.min-economia.pt</t>
    </r>
  </si>
  <si>
    <t xml:space="preserve">                 Informação em destaque - taxa desemprego UE 28</t>
  </si>
  <si>
    <t>taxa de desemprego na União Europeia</t>
  </si>
  <si>
    <t>&lt; 25 anos</t>
  </si>
  <si>
    <t>homens</t>
  </si>
  <si>
    <t>mulheres</t>
  </si>
  <si>
    <t>Estados Unidos</t>
  </si>
  <si>
    <r>
      <t xml:space="preserve">INE, Inquérito ao Emprego - </t>
    </r>
    <r>
      <rPr>
        <sz val="8"/>
        <color indexed="63"/>
        <rFont val="Arial"/>
        <family val="2"/>
      </rPr>
      <t>inquérito que tem por principal objetivo a caracterização da população face ao mercado de trabalho. É um inquérito trimestral, por amostragem, dirigido a residentes em alojamentos familiares no espaço nacional e disponibiliza resultados trimestrais e anuais. O modo de recolha adotado no IE a partir do 1º trimestre de 2011, que se designa genericamente por modo de recolha telefónico (CATI – Computer Assisted Telephone Interviewing), é um modo de recolha misto. Neste modo de recolha, a primeira inquirição ao agregado familiar que reside na unidade de alojamento selecionada é realizada presencialmente, por um entrevistador do INE. As cinco inquirições subsequentes são realizadas por telefone (fixo ou móvel), se o inquirido aceitar e puder disponibilizar um número de telefone que se venha a comprovar ser válido. Os resultados do Inquérito ao Emprego apresentados foram calibrados tendo por referência as estimativas da população residente calculadas a partir dos resultados definitivos dos Censos 2011.</t>
    </r>
  </si>
  <si>
    <t>21 - Fab. prod. farmac. de base e prep. farmac.</t>
  </si>
  <si>
    <t>22 - Fabr. de art. de borracha e de mat. plásticas</t>
  </si>
  <si>
    <t>23 - Fabr. de outros prod. minerais não metálicos</t>
  </si>
  <si>
    <t>U. Ativ. org. intern. e out.inst.extra-territ.</t>
  </si>
  <si>
    <r>
      <t xml:space="preserve">fonte:  GEE/ME, Quadros de Pessoal.               </t>
    </r>
    <r>
      <rPr>
        <b/>
        <sz val="7"/>
        <color theme="7"/>
        <rFont val="Arial"/>
        <family val="2"/>
      </rPr>
      <t xml:space="preserve"> </t>
    </r>
    <r>
      <rPr>
        <sz val="8"/>
        <color theme="7"/>
        <rFont val="Arial"/>
        <family val="2"/>
      </rPr>
      <t>Mais informação em:  http://www.gee.min-economia.pt</t>
    </r>
  </si>
  <si>
    <t>fonte: INE, Inquérito ao Emprego.</t>
  </si>
  <si>
    <t xml:space="preserve">  Lay-Off</t>
  </si>
  <si>
    <t>entidades empregadoras (estabelecimentos)  e beneficiários com prestações de lay-off</t>
  </si>
  <si>
    <t>lay-off</t>
  </si>
  <si>
    <t>Dec.Lei 144/2014
de 30/09</t>
  </si>
  <si>
    <t>1/10/2014</t>
  </si>
  <si>
    <t>n.d</t>
  </si>
  <si>
    <r>
      <rPr>
        <b/>
        <sz val="7"/>
        <color indexed="63"/>
        <rFont val="Arial"/>
        <family val="2"/>
      </rPr>
      <t xml:space="preserve">nota: </t>
    </r>
    <r>
      <rPr>
        <sz val="7"/>
        <color indexed="63"/>
        <rFont val="Arial"/>
        <family val="2"/>
      </rPr>
      <t>Valores calibrados tendo por referência as estimativas da população calculadas a partir dos resultados definitivos dos Censos 2011.</t>
    </r>
  </si>
  <si>
    <t>formação profissional nas empresas</t>
  </si>
  <si>
    <t>abril     
2014</t>
  </si>
  <si>
    <t>nota2: página actualizada em 5/1/2015.</t>
  </si>
  <si>
    <t>(1) a informação de caráter qualitativo tem por fonte os Inquéritos Qualitativos de Conjuntura às Empresas (Indústria Transformadora, Construção e Obras Públicas e Serviços) e aos Consumidores, do INE.     (2) vcs - valores corrigidos da sazonalidade.      (3) Continente.       nota2: página atualizada em 5/1/2015.</t>
  </si>
  <si>
    <t>estrutura empresarial - indicadores globais</t>
  </si>
  <si>
    <t xml:space="preserve"> - </t>
  </si>
  <si>
    <r>
      <rPr>
        <b/>
        <sz val="8"/>
        <color theme="3"/>
        <rFont val="Arial"/>
        <family val="2"/>
      </rPr>
      <t xml:space="preserve">  IRCT negociávies</t>
    </r>
    <r>
      <rPr>
        <sz val="7"/>
        <color theme="3"/>
        <rFont val="Arial"/>
        <family val="2"/>
      </rPr>
      <t xml:space="preserve"> (via convencional)</t>
    </r>
  </si>
  <si>
    <r>
      <t xml:space="preserve">  IRCT não negociávies </t>
    </r>
    <r>
      <rPr>
        <sz val="7"/>
        <color theme="3"/>
        <rFont val="Arial"/>
        <family val="2"/>
      </rPr>
      <t>(via administrativa)</t>
    </r>
  </si>
  <si>
    <r>
      <t xml:space="preserve">pessoas ao serviço </t>
    </r>
    <r>
      <rPr>
        <vertAlign val="superscript"/>
        <sz val="7"/>
        <color theme="3"/>
        <rFont val="Arial"/>
        <family val="2"/>
      </rPr>
      <t>(1)</t>
    </r>
  </si>
  <si>
    <t>jan</t>
  </si>
  <si>
    <t>desemprego UE 28</t>
  </si>
  <si>
    <t xml:space="preserve">Regulamentação coletiva e preços     </t>
  </si>
  <si>
    <t>acidentes de trabalho  - indicadores globais</t>
  </si>
  <si>
    <t xml:space="preserve"> acidentes de trabalho</t>
  </si>
  <si>
    <t>dias de trabalho perdidos</t>
  </si>
  <si>
    <t>mortais</t>
  </si>
  <si>
    <t xml:space="preserve">média </t>
  </si>
  <si>
    <t>mediana</t>
  </si>
  <si>
    <t>médio</t>
  </si>
  <si>
    <t>mediano</t>
  </si>
  <si>
    <r>
      <t>fonte:  IEFP/MSESS, Informação Mensal e Estatísticas Mensais.</t>
    </r>
    <r>
      <rPr>
        <sz val="7"/>
        <color indexed="63"/>
        <rFont val="Arial"/>
        <family val="2"/>
      </rPr>
      <t xml:space="preserve">  nota2: dados de fevereiro e março 2015, por NUTII e profissões, corrigidos em 12/05.</t>
    </r>
  </si>
  <si>
    <r>
      <t xml:space="preserve">2 </t>
    </r>
    <r>
      <rPr>
        <vertAlign val="superscript"/>
        <sz val="7"/>
        <color theme="1"/>
        <rFont val="Arial"/>
        <family val="2"/>
      </rPr>
      <t>(1)</t>
    </r>
  </si>
  <si>
    <r>
      <t>remuneração mensal base</t>
    </r>
    <r>
      <rPr>
        <sz val="7"/>
        <color theme="3"/>
        <rFont val="Arial"/>
        <family val="2"/>
      </rPr>
      <t xml:space="preserve"> (euros)</t>
    </r>
    <r>
      <rPr>
        <vertAlign val="superscript"/>
        <sz val="7"/>
        <color theme="3"/>
        <rFont val="Arial"/>
        <family val="2"/>
      </rPr>
      <t>(1)(2)</t>
    </r>
  </si>
  <si>
    <r>
      <t>ganho mensal</t>
    </r>
    <r>
      <rPr>
        <sz val="7"/>
        <color theme="3"/>
        <rFont val="Arial"/>
        <family val="2"/>
      </rPr>
      <t xml:space="preserve"> (euros)</t>
    </r>
    <r>
      <rPr>
        <vertAlign val="superscript"/>
        <sz val="7"/>
        <color theme="3"/>
        <rFont val="Arial"/>
        <family val="2"/>
      </rPr>
      <t>(1)(2)</t>
    </r>
  </si>
  <si>
    <t>outubro 
2014</t>
  </si>
  <si>
    <t>fonte: GEE/ME, Segurança e Saúde no Trabalho (Relatório Único - Anexo D)</t>
  </si>
  <si>
    <r>
      <rPr>
        <b/>
        <sz val="7"/>
        <color indexed="63"/>
        <rFont val="Arial"/>
        <family val="2"/>
      </rPr>
      <t>nota:</t>
    </r>
    <r>
      <rPr>
        <sz val="7"/>
        <color indexed="63"/>
        <rFont val="Arial"/>
        <family val="2"/>
      </rPr>
      <t xml:space="preserve"> taxas revistas na sequência de aplicação de nova metodologia.</t>
    </r>
  </si>
  <si>
    <t>taxa de incidência dos acidentes de trabalho  - distrito do estabelecimento</t>
  </si>
  <si>
    <t>U. Org. internacionais e out. inst. ext-territoriais</t>
  </si>
  <si>
    <t>T. Famílias com empregados domésticos</t>
  </si>
  <si>
    <t>R. Ativ. artísticas, esp. ,desportivas  e recreativas</t>
  </si>
  <si>
    <t>Q. Atividades saúde humana e apoio social</t>
  </si>
  <si>
    <t>O. Adm. pública e defesa; segurança social obrig.</t>
  </si>
  <si>
    <t>N. Atividades admintrativas e serviços de apoio</t>
  </si>
  <si>
    <t>M. Ativid. consultoria, cient., técnica e similares</t>
  </si>
  <si>
    <t>J. Atividades de informação e de comunicação</t>
  </si>
  <si>
    <t>G. Comércio grosso e retalho, rep. v. automóveis</t>
  </si>
  <si>
    <t>E. Captação, trat., dist.; saneamento, despoluição</t>
  </si>
  <si>
    <t>D. Eletricidade, gás, vapor, água e ar frio</t>
  </si>
  <si>
    <t>A. Agricultura., prod. animal, caça, flor. e pesca</t>
  </si>
  <si>
    <t>taxa de incidência dos acidentes de trabalho  - actividade económica do estabelecimento</t>
  </si>
  <si>
    <t>acidentes de trabalho com dias de baixa</t>
  </si>
  <si>
    <t xml:space="preserve">  Acidentes de trabalho (Segurança e Saúde: Anexo D do Relatório Único)</t>
  </si>
  <si>
    <t>Em maio de 2015, a taxa de desemprego na Zona Euro manteve-se inalterada nos 11,1 %.</t>
  </si>
  <si>
    <t>Fazendo uma análise por sexo, na Zona Euro,  verifica-se que a Espanha e a Grécia são os países com a maior diferença, entre a taxa de desemprego das mulheres e dos homens.</t>
  </si>
  <si>
    <t xml:space="preserve">formação profissional em empresas com 10 e + pessoas ao serviço </t>
  </si>
  <si>
    <t>trabalhadores</t>
  </si>
  <si>
    <t>trabalhadores em formação (face ao total anual) (%)</t>
  </si>
  <si>
    <t>média de horas de formação por trabalhador</t>
  </si>
  <si>
    <t>média de custos com formação por trabalhador (euros)</t>
  </si>
  <si>
    <t>01/02 - Agricultura, prod. animal, caça e act. dos serv. relac.; Silvic. e exp. florestal</t>
  </si>
  <si>
    <t>03 - Pesca e aquicultura</t>
  </si>
  <si>
    <t>10/11/12 - Ind. alimentares; Ind. bebidas; Ind. tabaco</t>
  </si>
  <si>
    <t>13/14/15 - Fab. têxteis; Ind. vest.; Ind. couro e prod. do couro</t>
  </si>
  <si>
    <t>16 - Ind. madeira e cort. exc.mob.; fab.cest. e espart.</t>
  </si>
  <si>
    <t>17/18 - Fab. pasta, de papel, cartão e seus art.; imp. e reprod. suportes gravados</t>
  </si>
  <si>
    <t>19/20 - Fab.coque,  prod. petrolíferos refinados e agl. de comb.; Fab. prod. quím. e fibras sint. ou art., exc. prod. farm.</t>
  </si>
  <si>
    <t>24/25 - Ind. metal. base; Fab. prod. met., exc. máq. e equip.</t>
  </si>
  <si>
    <t>26/27/28 - Fab. de equip. inf., equip. p. com. e prod. elet. e ópt.; Fab. de equip. elét; Fab. máq. e equip. n.e.</t>
  </si>
  <si>
    <t>29/30 - Fab. de veículos aut., reb., semi-reb. e comp. para veíc. aut.; Fab. de outro equip. de transp.</t>
  </si>
  <si>
    <t>31 - Fabricação de mobiliário e de colchões</t>
  </si>
  <si>
    <t>32 - Outras indústrias transformadoras</t>
  </si>
  <si>
    <t>33 - Reparação, manut. e instal. máq. e equip.</t>
  </si>
  <si>
    <t>D. Elet., gás, vapor, ág. quente/fria, ar frio</t>
  </si>
  <si>
    <t>41/42 - Promoção imobiliária (desenv. de proj. de edif.); const. de edif.; Engenharia civil</t>
  </si>
  <si>
    <t>43 - Atividades espec. de construção</t>
  </si>
  <si>
    <t>45 - Com., manut. e rep., de veíc. Aut. e mot.</t>
  </si>
  <si>
    <t>46 - Com por grosso, exc. de veíc. aut. e mot.</t>
  </si>
  <si>
    <t>47 - Com. a retalho, exc. de veíc. aut. e mot.</t>
  </si>
  <si>
    <t>49/50/51/52 - Transp. terrestres e transp. por óleo, ou gás.; Transp. por água; Transp. aéreos; Armaz. e ativ. aux. transp.</t>
  </si>
  <si>
    <t>53 - Actividades postais e de courier</t>
  </si>
  <si>
    <t>J. Ativ. de inform. e de comunicação</t>
  </si>
  <si>
    <t>58/59/60 - At. de edição; At. cinemat., de vídeo, de prod. de prog. de telev., de grav. de som e ed. mús.; at. de rádio e telev.</t>
  </si>
  <si>
    <t>61 - Telecomunicações</t>
  </si>
  <si>
    <t xml:space="preserve">62/63 - Consult. e prog. inf. e ativ. rel.; At. dos serv. inf. </t>
  </si>
  <si>
    <t>M. Ativ. consul., científ., técnicas e sim.</t>
  </si>
  <si>
    <t>N. Ativ. administ. e dos serv. de apoio</t>
  </si>
  <si>
    <t>86 - Ativ. de saúde humana</t>
  </si>
  <si>
    <t xml:space="preserve">87/88 - Ativ. apoio social com aloj.; Ativ. apoio soc. sem aloj. </t>
  </si>
  <si>
    <t>R. Ativ. artíst., espect., desp. e recreat.</t>
  </si>
  <si>
    <t>fonte: GEE/ME, Relatório Único - Balanço Social 2013</t>
  </si>
  <si>
    <t>65 e + anos</t>
  </si>
  <si>
    <t>população desempregada - regiões NUT II</t>
  </si>
  <si>
    <t>(1) nos estabelecimentos</t>
  </si>
  <si>
    <t>base</t>
  </si>
  <si>
    <t>ganho</t>
  </si>
  <si>
    <t>tco</t>
  </si>
  <si>
    <t>Minho-Lima</t>
  </si>
  <si>
    <t>Paredes</t>
  </si>
  <si>
    <t>Arcos de Valdevez</t>
  </si>
  <si>
    <t>Penafiel</t>
  </si>
  <si>
    <t>Caminha</t>
  </si>
  <si>
    <t>Mondim de Basto</t>
  </si>
  <si>
    <t>Melgaço</t>
  </si>
  <si>
    <t>Ribeira da Pena</t>
  </si>
  <si>
    <t>Monção</t>
  </si>
  <si>
    <t>Cinfães</t>
  </si>
  <si>
    <t>Paredes de Coura</t>
  </si>
  <si>
    <t>Resende</t>
  </si>
  <si>
    <t>Ponte da Barca</t>
  </si>
  <si>
    <t>Entre Douro e Vouga</t>
  </si>
  <si>
    <t>Ponte de Lima</t>
  </si>
  <si>
    <t>Arouca</t>
  </si>
  <si>
    <t>Valênça</t>
  </si>
  <si>
    <t>Feira</t>
  </si>
  <si>
    <t>Oliveira de Azeméis</t>
  </si>
  <si>
    <t>Vila Nova Cerveira</t>
  </si>
  <si>
    <t>São João da Madeira</t>
  </si>
  <si>
    <t>Cávado</t>
  </si>
  <si>
    <t>Vale de Cambra</t>
  </si>
  <si>
    <t>Amares</t>
  </si>
  <si>
    <t>Douro</t>
  </si>
  <si>
    <t>Barcelos</t>
  </si>
  <si>
    <t>Carrazede de Ansiães</t>
  </si>
  <si>
    <t>Freixo Espada Cinta</t>
  </si>
  <si>
    <t>Esposende</t>
  </si>
  <si>
    <t>Torre de Moncorvo</t>
  </si>
  <si>
    <t>Terras de Bouro</t>
  </si>
  <si>
    <t>Vila Flor</t>
  </si>
  <si>
    <t>Vila Verde</t>
  </si>
  <si>
    <t>Vila Nova de Foz Côa</t>
  </si>
  <si>
    <t>Ave</t>
  </si>
  <si>
    <t>Alijó</t>
  </si>
  <si>
    <t>Fafe</t>
  </si>
  <si>
    <t>Mesão Frio</t>
  </si>
  <si>
    <t>Guimarães</t>
  </si>
  <si>
    <t>Peso da Régua</t>
  </si>
  <si>
    <t>Póvoa de Lanhoso</t>
  </si>
  <si>
    <t>Sabrosa</t>
  </si>
  <si>
    <t>Vieira do Minho</t>
  </si>
  <si>
    <t>Sta.Marta de Penaguião</t>
  </si>
  <si>
    <t>Vila Nova Famalicão</t>
  </si>
  <si>
    <t>Vizela</t>
  </si>
  <si>
    <t>Armamar</t>
  </si>
  <si>
    <t>Santo Tirso</t>
  </si>
  <si>
    <t>Lamego</t>
  </si>
  <si>
    <t>Trofa</t>
  </si>
  <si>
    <t>Moimenta da Beira</t>
  </si>
  <si>
    <t>Grande Porto</t>
  </si>
  <si>
    <t>Penedono</t>
  </si>
  <si>
    <t>Espinho</t>
  </si>
  <si>
    <t>São João da Pesqueira</t>
  </si>
  <si>
    <t>Gondomar</t>
  </si>
  <si>
    <t>Sernancelhe</t>
  </si>
  <si>
    <t>Maia</t>
  </si>
  <si>
    <t>Tabuaço</t>
  </si>
  <si>
    <t>Matosinhos</t>
  </si>
  <si>
    <t>Tarouca</t>
  </si>
  <si>
    <t>Alto Trás-os-Montes</t>
  </si>
  <si>
    <t>Póvoa de Varzim</t>
  </si>
  <si>
    <t>Alfândega da Fé</t>
  </si>
  <si>
    <t>Valongo</t>
  </si>
  <si>
    <t>Vila do Conde</t>
  </si>
  <si>
    <t>Macedo de Cavaleiros</t>
  </si>
  <si>
    <t>Vila Nova de Gaia</t>
  </si>
  <si>
    <t>Miranda do Douro</t>
  </si>
  <si>
    <t>Tâmega</t>
  </si>
  <si>
    <t>Mirandela</t>
  </si>
  <si>
    <t>Castelo de Paiva</t>
  </si>
  <si>
    <t>Mogadouro</t>
  </si>
  <si>
    <t>Cabeceiras de Basto</t>
  </si>
  <si>
    <t>Vimioso</t>
  </si>
  <si>
    <t>Celorico de Basto</t>
  </si>
  <si>
    <t>Vinhais</t>
  </si>
  <si>
    <t>Amarante</t>
  </si>
  <si>
    <t>Boticas</t>
  </si>
  <si>
    <t>Baião</t>
  </si>
  <si>
    <t>Chaves</t>
  </si>
  <si>
    <t>Felgueiras</t>
  </si>
  <si>
    <t>Montalegre</t>
  </si>
  <si>
    <t>Lousada</t>
  </si>
  <si>
    <t>Murça</t>
  </si>
  <si>
    <t>Marco de Canavezes</t>
  </si>
  <si>
    <t>Valpaços</t>
  </si>
  <si>
    <t>Paços de Ferreira</t>
  </si>
  <si>
    <t>Vila Pouca Aguiar</t>
  </si>
  <si>
    <t>(2) dos trabalhadores por conta de outrem a tempo completo, que auferiram remuneração completa no período de referência.</t>
  </si>
  <si>
    <t>(3) o boletim de agosto será divulgada informação dos concelhos da região Centro; a informação dos restantes concelhos será divulgada no boletim de setembro.</t>
  </si>
  <si>
    <t>Em Portugal a taxa de desemprego manteve-se nos 12,4 %.</t>
  </si>
  <si>
    <t xml:space="preserve">Alemanha (4,7 %), República Checa (4,9 %) e Malta (5,5 %) apresentam as taxas de desemprego mais baixas; a Grécia (25 %) e a Espanha (22,5 %) são os estados membros com valores  mais elevados. </t>
  </si>
  <si>
    <t>A taxa de desemprego para o grupo etário &lt;25 anos apresenta o valor mais baixo na Alemanha (7,1 %), registando o valor mais elevado na Grécia (51,8 %). Em Portugal,   regista-se   o  valor  de 31,6 %.</t>
  </si>
  <si>
    <t>nota: Estónia, Grécia e Hungria - maio de 2015; Reino Unido - abril de 2015.
: valor não disponível.</t>
  </si>
  <si>
    <r>
      <t>taxa de atividade (%)</t>
    </r>
    <r>
      <rPr>
        <sz val="8"/>
        <color indexed="17"/>
        <rFont val="Arial"/>
        <family val="2"/>
      </rPr>
      <t xml:space="preserve"> </t>
    </r>
    <r>
      <rPr>
        <vertAlign val="superscript"/>
        <sz val="8"/>
        <color indexed="17"/>
        <rFont val="Arial"/>
        <family val="2"/>
      </rPr>
      <t>(1)</t>
    </r>
  </si>
  <si>
    <t>população total - grupo etário e sexo</t>
  </si>
  <si>
    <t>25 - 34 anos</t>
  </si>
  <si>
    <t>35 - 44 anos</t>
  </si>
  <si>
    <t>45 - 64 anos</t>
  </si>
  <si>
    <t>população com emprego - grupo etário e sexo</t>
  </si>
  <si>
    <r>
      <t>65 e + anos</t>
    </r>
    <r>
      <rPr>
        <b/>
        <vertAlign val="superscript"/>
        <sz val="8"/>
        <color indexed="63"/>
        <rFont val="Arial"/>
        <family val="2"/>
      </rPr>
      <t xml:space="preserve"> </t>
    </r>
  </si>
  <si>
    <t>população desempregada - grupo etário e sexo</t>
  </si>
  <si>
    <r>
      <t xml:space="preserve">trab. por conta de outrem </t>
    </r>
    <r>
      <rPr>
        <sz val="8"/>
        <color theme="3"/>
        <rFont val="Arial"/>
        <family val="2"/>
      </rPr>
      <t>(tco)</t>
    </r>
    <r>
      <rPr>
        <vertAlign val="superscript"/>
        <sz val="7"/>
        <color theme="3"/>
        <rFont val="Arial"/>
        <family val="2"/>
      </rPr>
      <t>(1)</t>
    </r>
  </si>
  <si>
    <r>
      <t>remuneração média mensal base e ganho - concelho do Norte (NUT II)</t>
    </r>
    <r>
      <rPr>
        <b/>
        <vertAlign val="superscript"/>
        <sz val="10"/>
        <rFont val="Arial"/>
        <family val="2"/>
      </rPr>
      <t>(</t>
    </r>
    <r>
      <rPr>
        <b/>
        <vertAlign val="superscript"/>
        <sz val="9"/>
        <rFont val="Arial"/>
        <family val="2"/>
      </rPr>
      <t>2)(3)</t>
    </r>
  </si>
  <si>
    <t>2014</t>
  </si>
  <si>
    <t>2015</t>
  </si>
  <si>
    <t>52-Vendedores</t>
  </si>
  <si>
    <t>93-Trab.n/qual. i.ext.,const.,i.transf. e transp.</t>
  </si>
  <si>
    <t>91-Trabalhadores de limpeza</t>
  </si>
  <si>
    <t>94-Assist. preparação de refeições</t>
  </si>
  <si>
    <t>71-Trab.qualif.constr. e sim., exc.electric.</t>
  </si>
  <si>
    <t>51-Trab. serviços pessoais</t>
  </si>
  <si>
    <t>81-Operad. instalações fixas e máquinas</t>
  </si>
  <si>
    <t xml:space="preserve">41-Emp. escrit., secret.e oper. proc. dados </t>
  </si>
  <si>
    <t>Equipamento telefónico e de telecópia</t>
  </si>
  <si>
    <t>Transportes aéreos de passageiros</t>
  </si>
  <si>
    <t>Frutas</t>
  </si>
  <si>
    <t>Combustíveis sólidos</t>
  </si>
  <si>
    <t>Bens de uso doméstico não duradouros</t>
  </si>
  <si>
    <t>Jardinagem</t>
  </si>
  <si>
    <t>Outros artigos e acessórios de vestuário</t>
  </si>
  <si>
    <t>Artigos de vestuário</t>
  </si>
  <si>
    <t>Peças e acessórios para equipamento para transporte pessoal</t>
  </si>
  <si>
    <t>Serviços culturais</t>
  </si>
  <si>
    <t xml:space="preserve">         … em junho </t>
  </si>
  <si>
    <t>notas: (a) dados sujeitos a atualizações; situação da base de dados em 1/julho/2015</t>
  </si>
  <si>
    <t xml:space="preserve">notas: dados sujeitos a atualizações; </t>
  </si>
  <si>
    <t>notas: dados sujeitos a atualizações; situação da base de dados 1/julho/2015</t>
  </si>
  <si>
    <t>notas: dados sujeitos a atualizações; situação da base de dados em 1/julho/2015</t>
  </si>
  <si>
    <t>junho de 2015</t>
  </si>
  <si>
    <t>:</t>
  </si>
  <si>
    <t>fonte:  Eurostat, dados extraídos em 31-07-2015.</t>
  </si>
  <si>
    <t>Redução de Horário de Trabalho</t>
  </si>
  <si>
    <t>Suspensão Temporária</t>
  </si>
  <si>
    <t>2005</t>
  </si>
  <si>
    <t>2006</t>
  </si>
  <si>
    <t>2007</t>
  </si>
  <si>
    <t>2008</t>
  </si>
  <si>
    <t>2009</t>
  </si>
  <si>
    <t>2010</t>
  </si>
  <si>
    <t>2011</t>
  </si>
  <si>
    <t>2012</t>
  </si>
  <si>
    <t>nota: A partir de 2005 apenas são contabilizados beneficiários com lançamento cujo o motivo tenha sido "Concessão Normal".</t>
  </si>
  <si>
    <t>2.º trimestre</t>
  </si>
  <si>
    <t>3.º trimestre</t>
  </si>
  <si>
    <t>4.º trimestre</t>
  </si>
  <si>
    <t>1.º trimestre</t>
  </si>
</sst>
</file>

<file path=xl/styles.xml><?xml version="1.0" encoding="utf-8"?>
<styleSheet xmlns="http://schemas.openxmlformats.org/spreadsheetml/2006/main">
  <numFmts count="17">
    <numFmt numFmtId="44" formatCode="_-* #,##0.00\ &quot;€&quot;_-;\-* #,##0.00\ &quot;€&quot;_-;_-* &quot;-&quot;??\ &quot;€&quot;_-;_-@_-"/>
    <numFmt numFmtId="43" formatCode="_-* #,##0.00\ _€_-;\-* #,##0.00\ _€_-;_-* &quot;-&quot;??\ _€_-;_-@_-"/>
    <numFmt numFmtId="164" formatCode="#\ ##0"/>
    <numFmt numFmtId="165" formatCode="0.0"/>
    <numFmt numFmtId="167" formatCode="#,##0.0"/>
    <numFmt numFmtId="168" formatCode="#.0"/>
    <numFmt numFmtId="169" formatCode="#"/>
    <numFmt numFmtId="170" formatCode="mmm\."/>
    <numFmt numFmtId="171" formatCode="#,##0_);&quot;(&quot;#,##0&quot;)&quot;;&quot;-&quot;_)"/>
    <numFmt numFmtId="172" formatCode="mmmm\ &quot;de&quot;\ yyyy"/>
    <numFmt numFmtId="173" formatCode="\ mmmm\ &quot;de&quot;\ yyyy\ "/>
    <numFmt numFmtId="174" formatCode="[$-F800]dddd\,\ mmmm\ dd\,\ yyyy"/>
    <numFmt numFmtId="175" formatCode="_(* #,##0.00_);_(* \(#,##0.00\);_(* &quot;-&quot;??_);_(@_)"/>
    <numFmt numFmtId="176" formatCode="_(&quot;$&quot;* #,##0.00_);_(&quot;$&quot;* \(#,##0.00\);_(&quot;$&quot;* &quot;-&quot;??_);_(@_)"/>
    <numFmt numFmtId="178" formatCode="#,##0.00_);&quot;(&quot;#,##0.00&quot;)&quot;;&quot;-&quot;_)"/>
    <numFmt numFmtId="179" formatCode="#,##0;#,##0;\-"/>
    <numFmt numFmtId="180" formatCode="#,##0.0;#,##0.0;\-"/>
  </numFmts>
  <fonts count="127">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8"/>
      <name val="Arial"/>
      <family val="2"/>
    </font>
    <font>
      <sz val="10"/>
      <color indexed="9"/>
      <name val="Arial"/>
      <family val="2"/>
    </font>
    <font>
      <sz val="9"/>
      <name val="Arial"/>
      <family val="2"/>
    </font>
    <font>
      <b/>
      <sz val="9"/>
      <name val="Arial"/>
      <family val="2"/>
    </font>
    <font>
      <sz val="8"/>
      <name val="Arial"/>
      <family val="2"/>
    </font>
    <font>
      <b/>
      <sz val="8"/>
      <name val="Arial"/>
      <family val="2"/>
    </font>
    <font>
      <sz val="7"/>
      <name val="Arial"/>
      <family val="2"/>
    </font>
    <font>
      <sz val="9"/>
      <color indexed="63"/>
      <name val="Arial"/>
      <family val="2"/>
    </font>
    <font>
      <b/>
      <sz val="8"/>
      <color indexed="63"/>
      <name val="Arial"/>
      <family val="2"/>
    </font>
    <font>
      <sz val="8"/>
      <color indexed="63"/>
      <name val="Arial"/>
      <family val="2"/>
    </font>
    <font>
      <sz val="10"/>
      <color indexed="63"/>
      <name val="Arial"/>
      <family val="2"/>
    </font>
    <font>
      <sz val="7"/>
      <color indexed="9"/>
      <name val="Arial"/>
      <family val="2"/>
    </font>
    <font>
      <b/>
      <sz val="10"/>
      <color indexed="9"/>
      <name val="Arial"/>
      <family val="2"/>
    </font>
    <font>
      <sz val="7"/>
      <color indexed="63"/>
      <name val="Arial"/>
      <family val="2"/>
    </font>
    <font>
      <b/>
      <sz val="8"/>
      <color indexed="63"/>
      <name val="Arial"/>
      <family val="2"/>
    </font>
    <font>
      <b/>
      <sz val="8"/>
      <color indexed="20"/>
      <name val="Arial"/>
      <family val="2"/>
    </font>
    <font>
      <sz val="9"/>
      <color indexed="63"/>
      <name val="Arial"/>
      <family val="2"/>
    </font>
    <font>
      <b/>
      <sz val="26"/>
      <name val="Arial"/>
      <family val="2"/>
    </font>
    <font>
      <sz val="10"/>
      <color indexed="10"/>
      <name val="Arial"/>
      <family val="2"/>
    </font>
    <font>
      <sz val="8"/>
      <color indexed="63"/>
      <name val="Arial"/>
      <family val="2"/>
    </font>
    <font>
      <i/>
      <sz val="8"/>
      <color indexed="63"/>
      <name val="Arial"/>
      <family val="2"/>
    </font>
    <font>
      <b/>
      <sz val="10"/>
      <color indexed="63"/>
      <name val="Arial"/>
      <family val="2"/>
    </font>
    <font>
      <sz val="7"/>
      <color indexed="63"/>
      <name val="Arial"/>
      <family val="2"/>
    </font>
    <font>
      <sz val="10"/>
      <name val="Arial"/>
      <family val="2"/>
    </font>
    <font>
      <sz val="7"/>
      <name val="Arial"/>
      <family val="2"/>
    </font>
    <font>
      <b/>
      <sz val="9"/>
      <color indexed="63"/>
      <name val="Arial"/>
      <family val="2"/>
    </font>
    <font>
      <b/>
      <sz val="7"/>
      <color indexed="63"/>
      <name val="Arial"/>
      <family val="2"/>
    </font>
    <font>
      <sz val="10"/>
      <color indexed="23"/>
      <name val="Arial"/>
      <family val="2"/>
    </font>
    <font>
      <b/>
      <sz val="9"/>
      <color indexed="23"/>
      <name val="Arial"/>
      <family val="2"/>
    </font>
    <font>
      <sz val="9"/>
      <color indexed="23"/>
      <name val="Arial"/>
      <family val="2"/>
    </font>
    <font>
      <b/>
      <sz val="8"/>
      <color indexed="23"/>
      <name val="Arial"/>
      <family val="2"/>
    </font>
    <font>
      <b/>
      <sz val="8"/>
      <color indexed="10"/>
      <name val="Arial"/>
      <family val="2"/>
    </font>
    <font>
      <sz val="7"/>
      <color indexed="23"/>
      <name val="Arial"/>
      <family val="2"/>
    </font>
    <font>
      <sz val="10"/>
      <name val="Arial"/>
      <family val="2"/>
    </font>
    <font>
      <sz val="10"/>
      <name val="Arial"/>
      <family val="2"/>
    </font>
    <font>
      <sz val="8"/>
      <color rgb="FF333333"/>
      <name val="Arial"/>
      <family val="2"/>
    </font>
    <font>
      <sz val="10"/>
      <name val="Arial"/>
      <family val="2"/>
    </font>
    <font>
      <sz val="8"/>
      <color indexed="20"/>
      <name val="Arial"/>
      <family val="2"/>
    </font>
    <font>
      <b/>
      <sz val="10"/>
      <name val="Arial"/>
      <family val="2"/>
    </font>
    <font>
      <sz val="6"/>
      <color indexed="63"/>
      <name val="Arial"/>
      <family val="2"/>
    </font>
    <font>
      <b/>
      <sz val="7"/>
      <name val="Arial"/>
      <family val="2"/>
    </font>
    <font>
      <vertAlign val="superscript"/>
      <sz val="6"/>
      <color indexed="63"/>
      <name val="Arial"/>
      <family val="2"/>
    </font>
    <font>
      <sz val="10"/>
      <color indexed="20"/>
      <name val="Arial"/>
      <family val="2"/>
    </font>
    <font>
      <sz val="8"/>
      <color indexed="9"/>
      <name val="Arial"/>
      <family val="2"/>
    </font>
    <font>
      <b/>
      <sz val="10"/>
      <color indexed="20"/>
      <name val="Arial"/>
      <family val="2"/>
    </font>
    <font>
      <b/>
      <sz val="7"/>
      <color rgb="FF333333"/>
      <name val="Arial"/>
      <family val="2"/>
    </font>
    <font>
      <sz val="9"/>
      <color indexed="20"/>
      <name val="Arial"/>
      <family val="2"/>
    </font>
    <font>
      <vertAlign val="superscript"/>
      <sz val="8"/>
      <color indexed="63"/>
      <name val="Arial"/>
      <family val="2"/>
    </font>
    <font>
      <b/>
      <sz val="8"/>
      <color indexed="9"/>
      <name val="Arial"/>
      <family val="2"/>
    </font>
    <font>
      <sz val="7.5"/>
      <color indexed="63"/>
      <name val="Arial"/>
      <family val="2"/>
    </font>
    <font>
      <sz val="7.5"/>
      <name val="Arial"/>
      <family val="2"/>
    </font>
    <font>
      <b/>
      <vertAlign val="superscript"/>
      <sz val="8"/>
      <color indexed="63"/>
      <name val="Arial"/>
      <family val="2"/>
    </font>
    <font>
      <b/>
      <sz val="8"/>
      <color indexed="17"/>
      <name val="Arial"/>
      <family val="2"/>
    </font>
    <font>
      <sz val="10"/>
      <color indexed="17"/>
      <name val="Arial"/>
      <family val="2"/>
    </font>
    <font>
      <b/>
      <sz val="10"/>
      <color indexed="17"/>
      <name val="Arial"/>
      <family val="2"/>
    </font>
    <font>
      <sz val="8"/>
      <color indexed="17"/>
      <name val="Arial"/>
      <family val="2"/>
    </font>
    <font>
      <sz val="9"/>
      <color indexed="17"/>
      <name val="Arial"/>
      <family val="2"/>
    </font>
    <font>
      <sz val="9"/>
      <color indexed="10"/>
      <name val="Arial"/>
      <family val="2"/>
    </font>
    <font>
      <b/>
      <sz val="10"/>
      <color indexed="10"/>
      <name val="Arial"/>
      <family val="2"/>
    </font>
    <font>
      <b/>
      <sz val="8"/>
      <color indexed="8"/>
      <name val="Arial"/>
      <family val="2"/>
    </font>
    <font>
      <b/>
      <sz val="9"/>
      <color indexed="17"/>
      <name val="Arial"/>
      <family val="2"/>
    </font>
    <font>
      <sz val="10"/>
      <color rgb="FF008000"/>
      <name val="Arial"/>
      <family val="2"/>
    </font>
    <font>
      <sz val="9"/>
      <color rgb="FF008000"/>
      <name val="Arial"/>
      <family val="2"/>
    </font>
    <font>
      <vertAlign val="superscript"/>
      <sz val="7.5"/>
      <color indexed="63"/>
      <name val="Arial"/>
      <family val="2"/>
    </font>
    <font>
      <sz val="8"/>
      <color rgb="FFFF0000"/>
      <name val="Arial"/>
      <family val="2"/>
    </font>
    <font>
      <sz val="7"/>
      <color rgb="FFFF0000"/>
      <name val="Arial"/>
      <family val="2"/>
    </font>
    <font>
      <sz val="11"/>
      <color theme="1"/>
      <name val="Franklin Gothic Book"/>
      <family val="2"/>
      <scheme val="minor"/>
    </font>
    <font>
      <b/>
      <sz val="8"/>
      <color theme="3"/>
      <name val="Arial"/>
      <family val="2"/>
    </font>
    <font>
      <sz val="10"/>
      <color theme="3"/>
      <name val="Arial"/>
      <family val="2"/>
    </font>
    <font>
      <sz val="9"/>
      <color theme="3"/>
      <name val="Arial"/>
      <family val="2"/>
    </font>
    <font>
      <sz val="8"/>
      <color theme="3"/>
      <name val="Arial"/>
      <family val="2"/>
    </font>
    <font>
      <b/>
      <sz val="10"/>
      <color theme="3"/>
      <name val="Arial"/>
      <family val="2"/>
    </font>
    <font>
      <b/>
      <sz val="10"/>
      <color theme="1"/>
      <name val="Arial"/>
      <family val="2"/>
    </font>
    <font>
      <sz val="8"/>
      <color theme="5"/>
      <name val="Arial"/>
      <family val="2"/>
    </font>
    <font>
      <vertAlign val="superscript"/>
      <sz val="8"/>
      <color theme="3"/>
      <name val="Arial"/>
      <family val="2"/>
    </font>
    <font>
      <vertAlign val="superscript"/>
      <sz val="8"/>
      <name val="Arial"/>
      <family val="2"/>
    </font>
    <font>
      <b/>
      <sz val="9"/>
      <color theme="3"/>
      <name val="Arial"/>
      <family val="2"/>
    </font>
    <font>
      <b/>
      <sz val="9"/>
      <color theme="5"/>
      <name val="Arial"/>
      <family val="2"/>
    </font>
    <font>
      <b/>
      <sz val="7"/>
      <color theme="3"/>
      <name val="Arial"/>
      <family val="2"/>
    </font>
    <font>
      <sz val="7.5"/>
      <color theme="3"/>
      <name val="Arial"/>
      <family val="2"/>
    </font>
    <font>
      <sz val="7"/>
      <color theme="3"/>
      <name val="Arial"/>
      <family val="2"/>
    </font>
    <font>
      <sz val="8"/>
      <color theme="7"/>
      <name val="Arial"/>
      <family val="2"/>
    </font>
    <font>
      <vertAlign val="superscript"/>
      <sz val="9"/>
      <name val="Arial"/>
      <family val="2"/>
    </font>
    <font>
      <sz val="6"/>
      <color theme="3"/>
      <name val="Arial"/>
      <family val="2"/>
    </font>
    <font>
      <b/>
      <sz val="9"/>
      <color theme="1"/>
      <name val="Arial"/>
      <family val="2"/>
    </font>
    <font>
      <sz val="7"/>
      <color theme="0"/>
      <name val="Arial"/>
      <family val="2"/>
    </font>
    <font>
      <b/>
      <sz val="7"/>
      <color theme="7"/>
      <name val="Arial"/>
      <family val="2"/>
    </font>
    <font>
      <sz val="8"/>
      <color theme="0"/>
      <name val="Arial"/>
      <family val="2"/>
    </font>
    <font>
      <sz val="9"/>
      <color rgb="FFFFFFFF"/>
      <name val="Arial"/>
      <family val="2"/>
    </font>
    <font>
      <b/>
      <vertAlign val="superscript"/>
      <sz val="9"/>
      <color theme="3"/>
      <name val="Arial"/>
      <family val="2"/>
    </font>
    <font>
      <b/>
      <vertAlign val="superscript"/>
      <sz val="10"/>
      <name val="Arial"/>
      <family val="2"/>
    </font>
    <font>
      <u/>
      <sz val="10"/>
      <color indexed="12"/>
      <name val="Arial"/>
      <family val="2"/>
    </font>
    <font>
      <u/>
      <sz val="10"/>
      <color theme="5"/>
      <name val="Arial"/>
      <family val="2"/>
    </font>
    <font>
      <b/>
      <sz val="8"/>
      <color theme="5"/>
      <name val="Arial"/>
      <family val="2"/>
    </font>
    <font>
      <b/>
      <sz val="8"/>
      <color indexed="24"/>
      <name val="Arial"/>
      <family val="2"/>
    </font>
    <font>
      <b/>
      <sz val="8"/>
      <color theme="9"/>
      <name val="Arial"/>
      <family val="2"/>
    </font>
    <font>
      <sz val="10"/>
      <color theme="9"/>
      <name val="Arial"/>
      <family val="2"/>
    </font>
    <font>
      <sz val="10"/>
      <color theme="1"/>
      <name val="Arial"/>
      <family val="2"/>
    </font>
    <font>
      <sz val="7"/>
      <color theme="1"/>
      <name val="Arial"/>
      <family val="2"/>
    </font>
    <font>
      <sz val="8"/>
      <color theme="1"/>
      <name val="Arial"/>
      <family val="2"/>
    </font>
    <font>
      <b/>
      <sz val="8"/>
      <name val="Times New Roman"/>
      <family val="1"/>
    </font>
    <font>
      <sz val="8"/>
      <name val="Times New Roman"/>
      <family val="1"/>
    </font>
    <font>
      <b/>
      <sz val="16"/>
      <name val="Times New Roman"/>
      <family val="1"/>
    </font>
    <font>
      <sz val="10"/>
      <color theme="0" tint="-0.34998626667073579"/>
      <name val="Arial"/>
      <family val="2"/>
    </font>
    <font>
      <sz val="8"/>
      <color theme="0" tint="-0.34998626667073579"/>
      <name val="Arial"/>
      <family val="2"/>
    </font>
    <font>
      <sz val="10"/>
      <color theme="0"/>
      <name val="Arial"/>
      <family val="2"/>
    </font>
    <font>
      <vertAlign val="superscript"/>
      <sz val="9"/>
      <color theme="1"/>
      <name val="Arial"/>
      <family val="2"/>
    </font>
    <font>
      <b/>
      <sz val="24"/>
      <name val="Arial"/>
      <family val="2"/>
    </font>
    <font>
      <sz val="8"/>
      <color rgb="FF1F497D"/>
      <name val="Arial"/>
      <family val="2"/>
    </font>
    <font>
      <sz val="8"/>
      <color rgb="FF008000"/>
      <name val="Arial"/>
      <family val="2"/>
    </font>
    <font>
      <b/>
      <sz val="8"/>
      <color theme="6"/>
      <name val="Arial"/>
      <family val="2"/>
    </font>
    <font>
      <sz val="8"/>
      <color indexed="10"/>
      <name val="Arial"/>
      <family val="2"/>
    </font>
    <font>
      <sz val="10"/>
      <color indexed="8"/>
      <name val="Arial"/>
      <family val="2"/>
    </font>
    <font>
      <sz val="6"/>
      <name val="Arial"/>
      <family val="2"/>
    </font>
    <font>
      <vertAlign val="superscript"/>
      <sz val="7"/>
      <color theme="3"/>
      <name val="Arial"/>
      <family val="2"/>
    </font>
    <font>
      <vertAlign val="superscript"/>
      <sz val="7"/>
      <color theme="1"/>
      <name val="Arial"/>
      <family val="2"/>
    </font>
    <font>
      <b/>
      <sz val="8"/>
      <color theme="7"/>
      <name val="Arial"/>
      <family val="2"/>
    </font>
    <font>
      <b/>
      <sz val="9"/>
      <color indexed="20"/>
      <name val="Arial"/>
      <family val="2"/>
    </font>
    <font>
      <b/>
      <vertAlign val="superscript"/>
      <sz val="9"/>
      <name val="Arial"/>
      <family val="2"/>
    </font>
    <font>
      <b/>
      <sz val="10"/>
      <color theme="7"/>
      <name val="Arial"/>
      <family val="2"/>
    </font>
    <font>
      <sz val="6"/>
      <color indexed="63"/>
      <name val="Small Fonts"/>
      <family val="2"/>
    </font>
    <font>
      <vertAlign val="superscript"/>
      <sz val="8"/>
      <color indexed="17"/>
      <name val="Arial"/>
      <family val="2"/>
    </font>
  </fonts>
  <fills count="4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
      <patternFill patternType="solid">
        <fgColor indexed="9"/>
        <bgColor indexed="55"/>
      </patternFill>
    </fill>
    <fill>
      <patternFill patternType="solid">
        <fgColor indexed="9"/>
        <bgColor indexed="64"/>
      </patternFill>
    </fill>
    <fill>
      <patternFill patternType="solid">
        <fgColor theme="0"/>
        <bgColor indexed="64"/>
      </patternFill>
    </fill>
    <fill>
      <patternFill patternType="solid">
        <fgColor theme="0"/>
        <bgColor indexed="55"/>
      </patternFill>
    </fill>
    <fill>
      <patternFill patternType="gray125">
        <fgColor indexed="9"/>
        <bgColor indexed="9"/>
      </patternFill>
    </fill>
    <fill>
      <patternFill patternType="solid">
        <fgColor theme="6"/>
        <bgColor indexed="64"/>
      </patternFill>
    </fill>
    <fill>
      <patternFill patternType="solid">
        <fgColor theme="5"/>
        <bgColor indexed="64"/>
      </patternFill>
    </fill>
    <fill>
      <patternFill patternType="solid">
        <fgColor theme="7"/>
        <bgColor indexed="64"/>
      </patternFill>
    </fill>
    <fill>
      <patternFill patternType="solid">
        <fgColor rgb="FF00599D"/>
        <bgColor indexed="64"/>
      </patternFill>
    </fill>
    <fill>
      <patternFill patternType="solid">
        <fgColor rgb="FFEEF3F8"/>
        <bgColor indexed="64"/>
      </patternFill>
    </fill>
    <fill>
      <patternFill patternType="solid">
        <fgColor rgb="FFEEF3F8"/>
        <bgColor indexed="55"/>
      </patternFill>
    </fill>
    <fill>
      <patternFill patternType="solid">
        <fgColor theme="9"/>
        <bgColor indexed="64"/>
      </patternFill>
    </fill>
    <fill>
      <patternFill patternType="solid">
        <fgColor theme="8"/>
        <bgColor indexed="64"/>
      </patternFill>
    </fill>
    <fill>
      <patternFill patternType="solid">
        <fgColor theme="8"/>
        <bgColor indexed="55"/>
      </patternFill>
    </fill>
    <fill>
      <patternFill patternType="solid">
        <fgColor theme="3"/>
        <bgColor indexed="64"/>
      </patternFill>
    </fill>
    <fill>
      <patternFill patternType="solid">
        <fgColor theme="5"/>
        <bgColor indexed="55"/>
      </patternFill>
    </fill>
    <fill>
      <patternFill patternType="solid">
        <fgColor theme="9"/>
        <bgColor indexed="55"/>
      </patternFill>
    </fill>
    <fill>
      <patternFill patternType="solid">
        <fgColor theme="6"/>
        <bgColor indexed="55"/>
      </patternFill>
    </fill>
    <fill>
      <patternFill patternType="mediumGray"/>
    </fill>
    <fill>
      <patternFill patternType="solid">
        <fgColor theme="0"/>
        <bgColor indexed="8"/>
      </patternFill>
    </fill>
    <fill>
      <patternFill patternType="solid">
        <fgColor rgb="FFEBF7FF"/>
        <bgColor indexed="64"/>
      </patternFill>
    </fill>
    <fill>
      <patternFill patternType="solid">
        <fgColor rgb="FFEBF7FF"/>
        <bgColor indexed="55"/>
      </patternFill>
    </fill>
    <fill>
      <patternFill patternType="solid">
        <fgColor theme="0" tint="-0.499984740745262"/>
        <bgColor indexed="64"/>
      </patternFill>
    </fill>
    <fill>
      <patternFill patternType="solid">
        <fgColor indexed="9"/>
        <bgColor indexed="8"/>
      </patternFill>
    </fill>
    <fill>
      <patternFill patternType="gray125">
        <fgColor indexed="9"/>
        <bgColor theme="0"/>
      </patternFill>
    </fill>
  </fills>
  <borders count="75">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style="thin">
        <color indexed="22"/>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style="medium">
        <color theme="5"/>
      </left>
      <right style="medium">
        <color theme="5"/>
      </right>
      <top style="medium">
        <color theme="5"/>
      </top>
      <bottom style="medium">
        <color theme="5"/>
      </bottom>
      <diagonal/>
    </border>
    <border>
      <left style="medium">
        <color theme="5"/>
      </left>
      <right/>
      <top style="medium">
        <color theme="5"/>
      </top>
      <bottom style="medium">
        <color theme="5"/>
      </bottom>
      <diagonal/>
    </border>
    <border>
      <left/>
      <right/>
      <top style="medium">
        <color theme="5"/>
      </top>
      <bottom style="medium">
        <color theme="5"/>
      </bottom>
      <diagonal/>
    </border>
    <border>
      <left/>
      <right style="medium">
        <color theme="5"/>
      </right>
      <top style="medium">
        <color theme="5"/>
      </top>
      <bottom style="medium">
        <color theme="5"/>
      </bottom>
      <diagonal/>
    </border>
    <border>
      <left/>
      <right/>
      <top/>
      <bottom style="thin">
        <color theme="3"/>
      </bottom>
      <diagonal/>
    </border>
    <border>
      <left/>
      <right style="thin">
        <color theme="3"/>
      </right>
      <top/>
      <bottom/>
      <diagonal/>
    </border>
    <border>
      <left style="thin">
        <color theme="3"/>
      </left>
      <right/>
      <top/>
      <bottom/>
      <diagonal/>
    </border>
    <border>
      <left/>
      <right style="thin">
        <color theme="3"/>
      </right>
      <top style="thin">
        <color theme="3"/>
      </top>
      <bottom/>
      <diagonal/>
    </border>
    <border>
      <left/>
      <right/>
      <top style="thin">
        <color theme="3"/>
      </top>
      <bottom/>
      <diagonal/>
    </border>
    <border>
      <left style="thin">
        <color theme="3"/>
      </left>
      <right/>
      <top style="thin">
        <color theme="3"/>
      </top>
      <bottom/>
      <diagonal/>
    </border>
    <border>
      <left style="thin">
        <color theme="5"/>
      </left>
      <right/>
      <top style="thin">
        <color theme="5"/>
      </top>
      <bottom style="thin">
        <color theme="5"/>
      </bottom>
      <diagonal/>
    </border>
    <border>
      <left/>
      <right style="thin">
        <color theme="5"/>
      </right>
      <top style="thin">
        <color theme="5"/>
      </top>
      <bottom style="thin">
        <color theme="5"/>
      </bottom>
      <diagonal/>
    </border>
    <border>
      <left/>
      <right/>
      <top style="thin">
        <color theme="5"/>
      </top>
      <bottom style="thin">
        <color theme="5"/>
      </bottom>
      <diagonal/>
    </border>
    <border>
      <left style="medium">
        <color theme="6"/>
      </left>
      <right/>
      <top style="medium">
        <color theme="6"/>
      </top>
      <bottom style="medium">
        <color theme="6"/>
      </bottom>
      <diagonal/>
    </border>
    <border>
      <left/>
      <right/>
      <top style="medium">
        <color theme="6"/>
      </top>
      <bottom style="medium">
        <color theme="6"/>
      </bottom>
      <diagonal/>
    </border>
    <border>
      <left/>
      <right style="medium">
        <color theme="6"/>
      </right>
      <top style="medium">
        <color theme="6"/>
      </top>
      <bottom style="medium">
        <color theme="6"/>
      </bottom>
      <diagonal/>
    </border>
    <border>
      <left style="medium">
        <color theme="7"/>
      </left>
      <right style="medium">
        <color theme="7"/>
      </right>
      <top style="medium">
        <color theme="7"/>
      </top>
      <bottom style="medium">
        <color theme="7"/>
      </bottom>
      <diagonal/>
    </border>
    <border>
      <left style="medium">
        <color theme="7"/>
      </left>
      <right/>
      <top style="medium">
        <color theme="7"/>
      </top>
      <bottom style="medium">
        <color theme="7"/>
      </bottom>
      <diagonal/>
    </border>
    <border>
      <left/>
      <right/>
      <top style="medium">
        <color theme="7"/>
      </top>
      <bottom style="medium">
        <color theme="7"/>
      </bottom>
      <diagonal/>
    </border>
    <border>
      <left/>
      <right style="medium">
        <color theme="7"/>
      </right>
      <top style="medium">
        <color theme="7"/>
      </top>
      <bottom style="medium">
        <color theme="7"/>
      </bottom>
      <diagonal/>
    </border>
    <border>
      <left style="thin">
        <color theme="7"/>
      </left>
      <right/>
      <top style="thin">
        <color theme="7"/>
      </top>
      <bottom style="thin">
        <color theme="7"/>
      </bottom>
      <diagonal/>
    </border>
    <border>
      <left/>
      <right style="thin">
        <color theme="7"/>
      </right>
      <top style="thin">
        <color theme="7"/>
      </top>
      <bottom style="thin">
        <color theme="7"/>
      </bottom>
      <diagonal/>
    </border>
    <border>
      <left/>
      <right/>
      <top/>
      <bottom style="thin">
        <color theme="7"/>
      </bottom>
      <diagonal/>
    </border>
    <border>
      <left/>
      <right/>
      <top style="thin">
        <color theme="7"/>
      </top>
      <bottom style="thin">
        <color theme="7"/>
      </bottom>
      <diagonal/>
    </border>
    <border>
      <left/>
      <right/>
      <top/>
      <bottom style="thin">
        <color rgb="FF00599D"/>
      </bottom>
      <diagonal/>
    </border>
    <border>
      <left style="medium">
        <color theme="3"/>
      </left>
      <right style="medium">
        <color theme="3"/>
      </right>
      <top style="medium">
        <color theme="3"/>
      </top>
      <bottom style="medium">
        <color theme="3"/>
      </bottom>
      <diagonal/>
    </border>
    <border>
      <left style="medium">
        <color theme="4"/>
      </left>
      <right style="medium">
        <color theme="4"/>
      </right>
      <top style="medium">
        <color theme="4"/>
      </top>
      <bottom style="medium">
        <color theme="4"/>
      </bottom>
      <diagonal/>
    </border>
    <border>
      <left style="thin">
        <color theme="3"/>
      </left>
      <right style="thin">
        <color theme="3"/>
      </right>
      <top style="thin">
        <color theme="3"/>
      </top>
      <bottom style="thin">
        <color theme="3"/>
      </bottom>
      <diagonal/>
    </border>
    <border>
      <left/>
      <right style="thin">
        <color theme="3"/>
      </right>
      <top/>
      <bottom style="thin">
        <color theme="3"/>
      </bottom>
      <diagonal/>
    </border>
    <border>
      <left style="thin">
        <color theme="3"/>
      </left>
      <right/>
      <top/>
      <bottom style="thin">
        <color theme="3"/>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medium">
        <color theme="6"/>
      </left>
      <right style="medium">
        <color theme="6"/>
      </right>
      <top style="medium">
        <color theme="6"/>
      </top>
      <bottom style="medium">
        <color theme="6"/>
      </bottom>
      <diagonal/>
    </border>
    <border>
      <left/>
      <right/>
      <top/>
      <bottom style="medium">
        <color theme="7"/>
      </bottom>
      <diagonal/>
    </border>
    <border>
      <left/>
      <right/>
      <top style="thin">
        <color theme="0" tint="-0.24994659260841701"/>
      </top>
      <bottom/>
      <diagonal/>
    </border>
    <border>
      <left style="medium">
        <color theme="5"/>
      </left>
      <right style="thin">
        <color theme="3"/>
      </right>
      <top/>
      <bottom/>
      <diagonal/>
    </border>
    <border>
      <left/>
      <right/>
      <top style="medium">
        <color theme="7"/>
      </top>
      <bottom/>
      <diagonal/>
    </border>
    <border>
      <left/>
      <right/>
      <top style="thin">
        <color theme="0" tint="-0.24994659260841701"/>
      </top>
      <bottom style="thin">
        <color indexed="22"/>
      </bottom>
      <diagonal/>
    </border>
    <border>
      <left/>
      <right/>
      <top/>
      <bottom style="medium">
        <color theme="6"/>
      </bottom>
      <diagonal/>
    </border>
    <border>
      <left/>
      <right style="thin">
        <color auto="1"/>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ashed">
        <color indexed="22"/>
      </left>
      <right/>
      <top style="thin">
        <color indexed="22"/>
      </top>
      <bottom style="thin">
        <color indexed="22"/>
      </bottom>
      <diagonal/>
    </border>
    <border>
      <left/>
      <right style="dashed">
        <color indexed="22"/>
      </right>
      <top style="thin">
        <color indexed="22"/>
      </top>
      <bottom style="thin">
        <color indexed="22"/>
      </bottom>
      <diagonal/>
    </border>
    <border>
      <left style="dashed">
        <color indexed="22"/>
      </left>
      <right/>
      <top/>
      <bottom style="thin">
        <color indexed="22"/>
      </bottom>
      <diagonal/>
    </border>
    <border>
      <left/>
      <right style="dashed">
        <color indexed="22"/>
      </right>
      <top/>
      <bottom style="thin">
        <color indexed="22"/>
      </bottom>
      <diagonal/>
    </border>
    <border>
      <left style="medium">
        <color theme="3"/>
      </left>
      <right/>
      <top/>
      <bottom/>
      <diagonal/>
    </border>
    <border>
      <left style="medium">
        <color theme="5"/>
      </left>
      <right/>
      <top/>
      <bottom/>
      <diagonal/>
    </border>
    <border>
      <left/>
      <right/>
      <top style="medium">
        <color theme="3"/>
      </top>
      <bottom/>
      <diagonal/>
    </border>
    <border>
      <left/>
      <right/>
      <top/>
      <bottom style="thin">
        <color theme="0" tint="-0.24994659260841701"/>
      </bottom>
      <diagonal/>
    </border>
    <border>
      <left/>
      <right/>
      <top style="medium">
        <color theme="5"/>
      </top>
      <bottom/>
      <diagonal/>
    </border>
    <border>
      <left/>
      <right/>
      <top style="thin">
        <color theme="5"/>
      </top>
      <bottom/>
      <diagonal/>
    </border>
    <border>
      <left/>
      <right/>
      <top style="thin">
        <color theme="7"/>
      </top>
      <bottom/>
      <diagonal/>
    </border>
    <border>
      <left style="dashed">
        <color theme="0" tint="-0.24994659260841701"/>
      </left>
      <right/>
      <top/>
      <bottom style="thin">
        <color indexed="22"/>
      </bottom>
      <diagonal/>
    </border>
    <border>
      <left style="medium">
        <color theme="6"/>
      </left>
      <right/>
      <top/>
      <bottom/>
      <diagonal/>
    </border>
    <border>
      <left style="dashed">
        <color indexed="22"/>
      </left>
      <right/>
      <top/>
      <bottom/>
      <diagonal/>
    </border>
    <border>
      <left style="dashed">
        <color theme="0" tint="-0.24994659260841701"/>
      </left>
      <right/>
      <top/>
      <bottom/>
      <diagonal/>
    </border>
    <border>
      <left style="thin">
        <color theme="6"/>
      </left>
      <right/>
      <top style="thin">
        <color theme="6"/>
      </top>
      <bottom style="thin">
        <color theme="6"/>
      </bottom>
      <diagonal/>
    </border>
    <border>
      <left/>
      <right style="thin">
        <color theme="6"/>
      </right>
      <top style="thin">
        <color theme="6"/>
      </top>
      <bottom style="thin">
        <color theme="6"/>
      </bottom>
      <diagonal/>
    </border>
    <border>
      <left style="dotted">
        <color theme="3"/>
      </left>
      <right/>
      <top/>
      <bottom/>
      <diagonal/>
    </border>
  </borders>
  <cellStyleXfs count="221">
    <xf numFmtId="0" fontId="0" fillId="0" borderId="0" applyProtection="0"/>
    <xf numFmtId="0" fontId="28"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0" borderId="1" applyNumberFormat="0" applyFill="0" applyAlignment="0" applyProtection="0"/>
    <xf numFmtId="0" fontId="4"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4" fillId="16" borderId="4" applyNumberFormat="0" applyAlignment="0" applyProtection="0"/>
    <xf numFmtId="0" fontId="4" fillId="0" borderId="5" applyNumberFormat="0" applyFill="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20" borderId="0" applyNumberFormat="0" applyBorder="0" applyAlignment="0" applyProtection="0"/>
    <xf numFmtId="0" fontId="4" fillId="4" borderId="0" applyNumberFormat="0" applyBorder="0" applyAlignment="0" applyProtection="0"/>
    <xf numFmtId="0" fontId="4" fillId="7" borderId="4" applyNumberFormat="0" applyAlignment="0" applyProtection="0"/>
    <xf numFmtId="44" fontId="4" fillId="0" borderId="0" applyFont="0" applyFill="0" applyBorder="0" applyAlignment="0" applyProtection="0"/>
    <xf numFmtId="0" fontId="4" fillId="3" borderId="0" applyNumberFormat="0" applyBorder="0" applyAlignment="0" applyProtection="0"/>
    <xf numFmtId="0" fontId="4" fillId="21" borderId="0" applyNumberFormat="0" applyBorder="0" applyAlignment="0" applyProtection="0"/>
    <xf numFmtId="0" fontId="38" fillId="0" borderId="0"/>
    <xf numFmtId="0" fontId="28" fillId="0" borderId="0"/>
    <xf numFmtId="0" fontId="28" fillId="0" borderId="0" applyProtection="0"/>
    <xf numFmtId="0" fontId="4" fillId="0" borderId="0"/>
    <xf numFmtId="0" fontId="4" fillId="22" borderId="6" applyNumberFormat="0" applyFont="0" applyAlignment="0" applyProtection="0"/>
    <xf numFmtId="0" fontId="4" fillId="16" borderId="7" applyNumberFormat="0" applyAlignment="0" applyProtection="0"/>
    <xf numFmtId="0" fontId="4"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8" applyNumberFormat="0" applyFill="0" applyAlignment="0" applyProtection="0"/>
    <xf numFmtId="0" fontId="4" fillId="23" borderId="9" applyNumberFormat="0" applyAlignment="0" applyProtection="0"/>
    <xf numFmtId="43" fontId="28" fillId="0" borderId="0" applyFont="0" applyFill="0" applyBorder="0" applyAlignment="0" applyProtection="0"/>
    <xf numFmtId="0" fontId="39"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1" fillId="0" borderId="0" applyFont="0" applyFill="0" applyBorder="0" applyAlignment="0" applyProtection="0"/>
    <xf numFmtId="0" fontId="4" fillId="0" borderId="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applyProtection="0"/>
    <xf numFmtId="0" fontId="4" fillId="0" borderId="0"/>
    <xf numFmtId="0" fontId="4" fillId="0" borderId="0"/>
    <xf numFmtId="0" fontId="4" fillId="0" borderId="0"/>
    <xf numFmtId="0" fontId="4" fillId="0" borderId="0"/>
    <xf numFmtId="0" fontId="71" fillId="0" borderId="0"/>
    <xf numFmtId="0" fontId="96" fillId="0" borderId="0" applyNumberFormat="0" applyFill="0" applyBorder="0" applyAlignment="0" applyProtection="0">
      <alignment vertical="top"/>
      <protection locked="0"/>
    </xf>
    <xf numFmtId="0" fontId="3" fillId="0" borderId="0"/>
    <xf numFmtId="0" fontId="4" fillId="0" borderId="0" applyProtection="0"/>
    <xf numFmtId="0" fontId="4" fillId="0" borderId="0"/>
    <xf numFmtId="0" fontId="4" fillId="0" borderId="0"/>
    <xf numFmtId="0" fontId="105" fillId="0" borderId="55" applyNumberFormat="0" applyBorder="0" applyProtection="0">
      <alignment horizontal="center"/>
    </xf>
    <xf numFmtId="0" fontId="106" fillId="0" borderId="0" applyFill="0" applyBorder="0" applyProtection="0"/>
    <xf numFmtId="0" fontId="105" fillId="42" borderId="56" applyNumberFormat="0" applyBorder="0" applyProtection="0">
      <alignment horizontal="center"/>
    </xf>
    <xf numFmtId="0" fontId="107" fillId="0" borderId="0" applyNumberFormat="0" applyFill="0" applyProtection="0"/>
    <xf numFmtId="0" fontId="105" fillId="0" borderId="0" applyNumberFormat="0" applyFill="0" applyBorder="0" applyProtection="0">
      <alignment horizontal="left"/>
    </xf>
    <xf numFmtId="0" fontId="4"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0" borderId="1" applyNumberFormat="0" applyFill="0" applyAlignment="0" applyProtection="0"/>
    <xf numFmtId="0" fontId="4"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4" fillId="16" borderId="4" applyNumberFormat="0" applyAlignment="0" applyProtection="0"/>
    <xf numFmtId="0" fontId="4" fillId="0" borderId="5" applyNumberFormat="0" applyFill="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20" borderId="0" applyNumberFormat="0" applyBorder="0" applyAlignment="0" applyProtection="0"/>
    <xf numFmtId="0" fontId="4" fillId="4" borderId="0" applyNumberFormat="0" applyBorder="0" applyAlignment="0" applyProtection="0"/>
    <xf numFmtId="0" fontId="4" fillId="7" borderId="4" applyNumberFormat="0" applyAlignment="0" applyProtection="0"/>
    <xf numFmtId="0" fontId="4" fillId="3" borderId="0" applyNumberFormat="0" applyBorder="0" applyAlignment="0" applyProtection="0"/>
    <xf numFmtId="0" fontId="4" fillId="21" borderId="0" applyNumberFormat="0" applyBorder="0" applyAlignment="0" applyProtection="0"/>
    <xf numFmtId="0" fontId="4" fillId="22" borderId="6" applyNumberFormat="0" applyFont="0" applyAlignment="0" applyProtection="0"/>
    <xf numFmtId="0" fontId="4" fillId="16" borderId="7" applyNumberFormat="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8" applyNumberFormat="0" applyFill="0" applyAlignment="0" applyProtection="0"/>
    <xf numFmtId="0" fontId="4" fillId="23" borderId="9" applyNumberFormat="0" applyAlignment="0" applyProtection="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4" fillId="0" borderId="0" applyFont="0" applyFill="0" applyBorder="0" applyAlignment="0" applyProtection="0"/>
    <xf numFmtId="43" fontId="4" fillId="0" borderId="0" applyFont="0" applyFill="0" applyBorder="0" applyAlignment="0" applyProtection="0"/>
    <xf numFmtId="175" fontId="4" fillId="0" borderId="0" applyFont="0" applyFill="0" applyBorder="0" applyAlignment="0" applyProtection="0"/>
    <xf numFmtId="176" fontId="4" fillId="0" borderId="0" applyFont="0" applyFill="0" applyBorder="0" applyAlignment="0" applyProtection="0"/>
    <xf numFmtId="176" fontId="2" fillId="0" borderId="0" applyFont="0" applyFill="0" applyBorder="0" applyAlignment="0" applyProtection="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cellStyleXfs>
  <cellXfs count="1581">
    <xf numFmtId="0" fontId="0" fillId="0" borderId="0" xfId="0"/>
    <xf numFmtId="0" fontId="0" fillId="0" borderId="0" xfId="0" applyBorder="1"/>
    <xf numFmtId="164" fontId="9" fillId="24" borderId="0" xfId="40" applyNumberFormat="1" applyFont="1" applyFill="1" applyBorder="1" applyAlignment="1">
      <alignment horizontal="center" wrapText="1"/>
    </xf>
    <xf numFmtId="0" fontId="8" fillId="24" borderId="0" xfId="40" quotePrefix="1" applyFont="1" applyFill="1" applyBorder="1" applyAlignment="1">
      <alignment horizontal="left"/>
    </xf>
    <xf numFmtId="0" fontId="0" fillId="25" borderId="0" xfId="0" applyFill="1"/>
    <xf numFmtId="0" fontId="7" fillId="25" borderId="0" xfId="0" applyFont="1" applyFill="1" applyBorder="1"/>
    <xf numFmtId="0" fontId="8" fillId="25" borderId="0" xfId="0" applyFont="1" applyFill="1" applyBorder="1" applyAlignment="1">
      <alignment horizontal="center"/>
    </xf>
    <xf numFmtId="0" fontId="0" fillId="25" borderId="0" xfId="0" applyFill="1" applyBorder="1"/>
    <xf numFmtId="0" fontId="9" fillId="25" borderId="0" xfId="0" applyFont="1" applyFill="1" applyBorder="1"/>
    <xf numFmtId="0" fontId="0" fillId="25" borderId="0" xfId="0" applyFill="1" applyAlignment="1">
      <alignment vertical="center"/>
    </xf>
    <xf numFmtId="0" fontId="0" fillId="0" borderId="0" xfId="0" applyAlignment="1">
      <alignment vertical="center"/>
    </xf>
    <xf numFmtId="0" fontId="12" fillId="25" borderId="0" xfId="0" applyFont="1" applyFill="1" applyBorder="1"/>
    <xf numFmtId="0" fontId="13" fillId="25" borderId="0" xfId="0" applyFont="1" applyFill="1" applyBorder="1"/>
    <xf numFmtId="0" fontId="13" fillId="25" borderId="0" xfId="0" applyFont="1" applyFill="1" applyBorder="1" applyAlignment="1">
      <alignment horizontal="center"/>
    </xf>
    <xf numFmtId="164" fontId="14" fillId="24" borderId="0" xfId="40" applyNumberFormat="1" applyFont="1" applyFill="1" applyBorder="1" applyAlignment="1">
      <alignment horizontal="center" wrapText="1"/>
    </xf>
    <xf numFmtId="0" fontId="13" fillId="24" borderId="0" xfId="40" applyFont="1" applyFill="1" applyBorder="1"/>
    <xf numFmtId="0" fontId="14" fillId="25" borderId="0" xfId="0" applyFont="1" applyFill="1" applyBorder="1"/>
    <xf numFmtId="0" fontId="0" fillId="25" borderId="0" xfId="0" applyFill="1" applyBorder="1" applyAlignment="1">
      <alignment vertical="center"/>
    </xf>
    <xf numFmtId="0" fontId="15" fillId="25" borderId="0" xfId="0" applyFont="1" applyFill="1" applyBorder="1"/>
    <xf numFmtId="0" fontId="11" fillId="25" borderId="0" xfId="0" applyFont="1" applyFill="1" applyBorder="1" applyAlignment="1">
      <alignment horizontal="left"/>
    </xf>
    <xf numFmtId="0" fontId="18" fillId="25" borderId="0" xfId="0" applyFont="1" applyFill="1" applyBorder="1" applyAlignment="1">
      <alignment horizontal="right"/>
    </xf>
    <xf numFmtId="164" fontId="20" fillId="25" borderId="0" xfId="0" applyNumberFormat="1" applyFont="1" applyFill="1" applyBorder="1" applyAlignment="1">
      <alignment horizontal="center"/>
    </xf>
    <xf numFmtId="164" fontId="14" fillId="25" borderId="0" xfId="40" applyNumberFormat="1" applyFont="1" applyFill="1" applyBorder="1" applyAlignment="1">
      <alignment horizontal="center" wrapText="1"/>
    </xf>
    <xf numFmtId="0" fontId="24" fillId="25" borderId="0" xfId="0" applyFont="1" applyFill="1" applyBorder="1" applyAlignment="1">
      <alignment horizontal="left"/>
    </xf>
    <xf numFmtId="0" fontId="18" fillId="25" borderId="0" xfId="0" applyFont="1" applyFill="1" applyBorder="1"/>
    <xf numFmtId="0" fontId="5" fillId="25" borderId="0" xfId="0" applyFont="1" applyFill="1" applyBorder="1"/>
    <xf numFmtId="0" fontId="19" fillId="25" borderId="0" xfId="0" applyFont="1" applyFill="1" applyBorder="1"/>
    <xf numFmtId="0" fontId="21" fillId="25" borderId="0" xfId="0" applyFont="1" applyFill="1" applyBorder="1" applyAlignment="1">
      <alignment horizontal="justify" vertical="top" wrapText="1"/>
    </xf>
    <xf numFmtId="0" fontId="0" fillId="25" borderId="0" xfId="0" applyFill="1" applyAlignment="1">
      <alignment readingOrder="1"/>
    </xf>
    <xf numFmtId="0" fontId="0" fillId="25" borderId="0" xfId="0" applyFill="1" applyBorder="1" applyAlignment="1">
      <alignment readingOrder="1"/>
    </xf>
    <xf numFmtId="0" fontId="0" fillId="25" borderId="0" xfId="0" applyFill="1" applyBorder="1" applyAlignment="1">
      <alignment readingOrder="2"/>
    </xf>
    <xf numFmtId="0" fontId="0" fillId="0" borderId="0" xfId="0" applyAlignment="1">
      <alignment readingOrder="2"/>
    </xf>
    <xf numFmtId="0" fontId="0" fillId="25" borderId="0" xfId="0" applyFill="1" applyAlignment="1">
      <alignment readingOrder="2"/>
    </xf>
    <xf numFmtId="0" fontId="5" fillId="25" borderId="0" xfId="0" applyFont="1" applyFill="1" applyAlignment="1">
      <alignment readingOrder="1"/>
    </xf>
    <xf numFmtId="0" fontId="5" fillId="25" borderId="0" xfId="0" applyFont="1" applyFill="1" applyBorder="1" applyAlignment="1">
      <alignment readingOrder="1"/>
    </xf>
    <xf numFmtId="0" fontId="5" fillId="25" borderId="0" xfId="0" applyFont="1" applyFill="1" applyAlignment="1">
      <alignment readingOrder="2"/>
    </xf>
    <xf numFmtId="0" fontId="5" fillId="0" borderId="0" xfId="0" applyFont="1" applyAlignment="1">
      <alignment readingOrder="2"/>
    </xf>
    <xf numFmtId="0" fontId="14" fillId="25" borderId="0" xfId="0" applyFont="1" applyFill="1" applyBorder="1" applyAlignment="1">
      <alignment horizontal="center" vertical="top" readingOrder="1"/>
    </xf>
    <xf numFmtId="0" fontId="14" fillId="25" borderId="0" xfId="0" applyFont="1" applyFill="1" applyBorder="1" applyAlignment="1">
      <alignment horizontal="right" readingOrder="1"/>
    </xf>
    <xf numFmtId="0" fontId="14" fillId="25" borderId="0" xfId="0" applyFont="1" applyFill="1" applyBorder="1" applyAlignment="1">
      <alignment horizontal="justify" vertical="top" readingOrder="1"/>
    </xf>
    <xf numFmtId="0" fontId="13" fillId="25" borderId="0" xfId="0" applyFont="1" applyFill="1" applyBorder="1" applyAlignment="1">
      <alignment readingOrder="1"/>
    </xf>
    <xf numFmtId="0" fontId="13" fillId="24" borderId="0" xfId="40" applyFont="1" applyFill="1" applyBorder="1" applyAlignment="1">
      <alignment readingOrder="1"/>
    </xf>
    <xf numFmtId="0" fontId="14" fillId="25" borderId="0" xfId="0" applyFont="1" applyFill="1" applyBorder="1" applyAlignment="1">
      <alignment readingOrder="1"/>
    </xf>
    <xf numFmtId="0" fontId="13" fillId="25" borderId="0" xfId="0" applyFont="1" applyFill="1" applyBorder="1" applyAlignment="1">
      <alignment horizontal="center" readingOrder="1"/>
    </xf>
    <xf numFmtId="164" fontId="14" fillId="24" borderId="0" xfId="40" applyNumberFormat="1" applyFont="1" applyFill="1" applyBorder="1" applyAlignment="1">
      <alignment horizontal="center" readingOrder="1"/>
    </xf>
    <xf numFmtId="0" fontId="31" fillId="25" borderId="0" xfId="0" applyFont="1" applyFill="1" applyBorder="1"/>
    <xf numFmtId="0" fontId="13" fillId="24" borderId="0" xfId="40" applyFont="1" applyFill="1" applyBorder="1" applyAlignment="1">
      <alignment horizontal="left" indent="1"/>
    </xf>
    <xf numFmtId="0" fontId="14" fillId="25" borderId="0" xfId="0" applyFont="1" applyFill="1" applyBorder="1" applyAlignment="1">
      <alignment horizontal="center" vertical="center" readingOrder="1"/>
    </xf>
    <xf numFmtId="0" fontId="14" fillId="25" borderId="0" xfId="0" applyFont="1" applyFill="1" applyBorder="1" applyAlignment="1">
      <alignment vertical="center" readingOrder="1"/>
    </xf>
    <xf numFmtId="0" fontId="14" fillId="25" borderId="0" xfId="0" applyFont="1" applyFill="1" applyBorder="1" applyAlignment="1">
      <alignment horizontal="right" vertical="center" readingOrder="1"/>
    </xf>
    <xf numFmtId="0" fontId="32" fillId="25" borderId="0" xfId="0" applyFont="1" applyFill="1"/>
    <xf numFmtId="0" fontId="32" fillId="25" borderId="0" xfId="0" applyFont="1" applyFill="1" applyBorder="1"/>
    <xf numFmtId="0" fontId="33" fillId="25" borderId="0" xfId="0" applyFont="1" applyFill="1" applyBorder="1" applyAlignment="1">
      <alignment horizontal="left"/>
    </xf>
    <xf numFmtId="0" fontId="32" fillId="0" borderId="0" xfId="0" applyFont="1"/>
    <xf numFmtId="3" fontId="35" fillId="25" borderId="0" xfId="0" applyNumberFormat="1" applyFont="1" applyFill="1" applyBorder="1" applyAlignment="1">
      <alignment horizontal="center"/>
    </xf>
    <xf numFmtId="0" fontId="27" fillId="24" borderId="0" xfId="40" applyFont="1" applyFill="1" applyBorder="1"/>
    <xf numFmtId="0" fontId="0" fillId="0" borderId="0" xfId="0" applyFill="1"/>
    <xf numFmtId="164" fontId="0" fillId="25" borderId="0" xfId="0" applyNumberFormat="1" applyFill="1" applyBorder="1"/>
    <xf numFmtId="0" fontId="35" fillId="25" borderId="0" xfId="0" applyFont="1" applyFill="1" applyBorder="1" applyAlignment="1">
      <alignment horizontal="left"/>
    </xf>
    <xf numFmtId="3" fontId="37" fillId="25" borderId="0" xfId="0" applyNumberFormat="1" applyFont="1" applyFill="1" applyBorder="1" applyAlignment="1">
      <alignment horizontal="center"/>
    </xf>
    <xf numFmtId="3" fontId="35" fillId="25" borderId="0" xfId="0" applyNumberFormat="1" applyFont="1" applyFill="1" applyBorder="1" applyAlignment="1">
      <alignment horizontal="right"/>
    </xf>
    <xf numFmtId="0" fontId="32" fillId="25" borderId="0" xfId="0" applyFont="1" applyFill="1" applyAlignment="1">
      <alignment vertical="center"/>
    </xf>
    <xf numFmtId="0" fontId="35" fillId="25" borderId="0" xfId="0" applyFont="1" applyFill="1" applyBorder="1" applyAlignment="1">
      <alignment horizontal="left" vertical="center"/>
    </xf>
    <xf numFmtId="0" fontId="33" fillId="25" borderId="0" xfId="0" applyFont="1" applyFill="1" applyBorder="1" applyAlignment="1">
      <alignment horizontal="left" vertical="center"/>
    </xf>
    <xf numFmtId="3" fontId="35" fillId="25" borderId="0" xfId="0" applyNumberFormat="1" applyFont="1" applyFill="1" applyBorder="1" applyAlignment="1">
      <alignment horizontal="right" vertical="center"/>
    </xf>
    <xf numFmtId="0" fontId="32" fillId="0" borderId="0" xfId="0" applyFont="1" applyAlignment="1">
      <alignment vertical="center"/>
    </xf>
    <xf numFmtId="3" fontId="14" fillId="25" borderId="0" xfId="0" applyNumberFormat="1" applyFont="1" applyFill="1" applyBorder="1" applyAlignment="1">
      <alignment horizontal="right"/>
    </xf>
    <xf numFmtId="0" fontId="34" fillId="25" borderId="0" xfId="0" applyFont="1" applyFill="1" applyBorder="1"/>
    <xf numFmtId="0" fontId="29" fillId="25" borderId="0" xfId="0" applyFont="1" applyFill="1"/>
    <xf numFmtId="0" fontId="29" fillId="25" borderId="0" xfId="0" applyFont="1" applyFill="1" applyBorder="1"/>
    <xf numFmtId="0" fontId="29" fillId="0" borderId="0" xfId="0" applyFont="1"/>
    <xf numFmtId="3" fontId="18" fillId="25" borderId="0" xfId="0" applyNumberFormat="1" applyFont="1" applyFill="1"/>
    <xf numFmtId="0" fontId="31" fillId="24" borderId="0" xfId="40" applyFont="1" applyFill="1" applyBorder="1" applyAlignment="1">
      <alignment horizontal="left" vertical="center" indent="1"/>
    </xf>
    <xf numFmtId="3" fontId="18" fillId="25" borderId="0" xfId="0" applyNumberFormat="1" applyFont="1" applyFill="1" applyBorder="1" applyAlignment="1">
      <alignment horizontal="right"/>
    </xf>
    <xf numFmtId="0" fontId="15" fillId="25" borderId="0" xfId="0" applyFont="1" applyFill="1" applyBorder="1" applyAlignment="1">
      <alignment vertical="center"/>
    </xf>
    <xf numFmtId="0" fontId="36" fillId="25" borderId="0" xfId="0" applyFont="1" applyFill="1" applyBorder="1" applyAlignment="1">
      <alignment horizontal="justify" vertical="center" readingOrder="1"/>
    </xf>
    <xf numFmtId="0" fontId="34" fillId="25" borderId="0" xfId="0" applyFont="1" applyFill="1" applyBorder="1" applyAlignment="1">
      <alignment vertical="center"/>
    </xf>
    <xf numFmtId="3" fontId="14" fillId="25" borderId="0" xfId="0" applyNumberFormat="1" applyFont="1" applyFill="1" applyBorder="1"/>
    <xf numFmtId="3" fontId="18" fillId="25" borderId="0" xfId="0" applyNumberFormat="1" applyFont="1" applyFill="1" applyBorder="1"/>
    <xf numFmtId="3" fontId="5" fillId="25" borderId="0" xfId="0" applyNumberFormat="1" applyFont="1" applyFill="1" applyBorder="1"/>
    <xf numFmtId="0" fontId="17" fillId="25" borderId="0" xfId="0" applyFont="1" applyFill="1" applyBorder="1" applyAlignment="1">
      <alignment vertical="center"/>
    </xf>
    <xf numFmtId="0" fontId="6" fillId="25" borderId="0" xfId="0" applyFont="1" applyFill="1" applyBorder="1" applyAlignment="1">
      <alignment vertical="center"/>
    </xf>
    <xf numFmtId="0" fontId="32" fillId="25" borderId="0" xfId="0" applyFont="1" applyFill="1" applyBorder="1" applyAlignment="1">
      <alignment vertical="center"/>
    </xf>
    <xf numFmtId="164" fontId="14" fillId="26" borderId="0" xfId="40" applyNumberFormat="1" applyFont="1" applyFill="1" applyBorder="1" applyAlignment="1">
      <alignment horizontal="center" wrapText="1"/>
    </xf>
    <xf numFmtId="1" fontId="13" fillId="24" borderId="0" xfId="40" applyNumberFormat="1" applyFont="1" applyFill="1" applyBorder="1" applyAlignment="1">
      <alignment horizontal="center" wrapText="1"/>
    </xf>
    <xf numFmtId="1" fontId="13" fillId="24" borderId="12" xfId="40" applyNumberFormat="1" applyFont="1" applyFill="1" applyBorder="1" applyAlignment="1">
      <alignment horizontal="center" wrapText="1"/>
    </xf>
    <xf numFmtId="0" fontId="31" fillId="24" borderId="0" xfId="40" applyFont="1" applyFill="1" applyBorder="1"/>
    <xf numFmtId="167" fontId="14" fillId="24" borderId="0" xfId="40" applyNumberFormat="1" applyFont="1" applyFill="1" applyBorder="1" applyAlignment="1">
      <alignment horizontal="center" wrapText="1"/>
    </xf>
    <xf numFmtId="164" fontId="18" fillId="27" borderId="0" xfId="40" applyNumberFormat="1" applyFont="1" applyFill="1" applyBorder="1" applyAlignment="1">
      <alignment horizontal="center" wrapText="1"/>
    </xf>
    <xf numFmtId="3" fontId="13" fillId="27" borderId="0" xfId="40" applyNumberFormat="1" applyFont="1" applyFill="1" applyBorder="1" applyAlignment="1">
      <alignment horizontal="right" wrapText="1"/>
    </xf>
    <xf numFmtId="3" fontId="14" fillId="27" borderId="0" xfId="40" applyNumberFormat="1" applyFont="1" applyFill="1" applyBorder="1" applyAlignment="1">
      <alignment horizontal="right" wrapText="1"/>
    </xf>
    <xf numFmtId="3" fontId="13" fillId="24" borderId="0" xfId="40" applyNumberFormat="1" applyFont="1" applyFill="1" applyBorder="1" applyAlignment="1">
      <alignment horizontal="right" wrapText="1"/>
    </xf>
    <xf numFmtId="0" fontId="31" fillId="24" borderId="0" xfId="40" applyFont="1" applyFill="1" applyBorder="1" applyAlignment="1">
      <alignment wrapText="1"/>
    </xf>
    <xf numFmtId="0" fontId="18" fillId="24" borderId="0" xfId="40" applyFont="1" applyFill="1" applyBorder="1"/>
    <xf numFmtId="0" fontId="13" fillId="24" borderId="0" xfId="40" applyFont="1" applyFill="1" applyBorder="1" applyAlignment="1">
      <alignment horizontal="left" vertical="center" indent="1"/>
    </xf>
    <xf numFmtId="3" fontId="14" fillId="26" borderId="0" xfId="40" applyNumberFormat="1" applyFont="1" applyFill="1" applyBorder="1" applyAlignment="1">
      <alignment horizontal="right" wrapText="1"/>
    </xf>
    <xf numFmtId="0" fontId="18" fillId="27" borderId="0" xfId="40" applyFont="1" applyFill="1" applyBorder="1"/>
    <xf numFmtId="0" fontId="44" fillId="24" borderId="0" xfId="40" applyFont="1" applyFill="1" applyBorder="1" applyAlignment="1">
      <alignment wrapText="1"/>
    </xf>
    <xf numFmtId="0" fontId="58" fillId="25" borderId="0" xfId="0" applyFont="1" applyFill="1"/>
    <xf numFmtId="0" fontId="0" fillId="0" borderId="0" xfId="0"/>
    <xf numFmtId="0" fontId="14" fillId="24" borderId="0" xfId="40" applyFont="1" applyFill="1" applyBorder="1" applyAlignment="1">
      <alignment horizontal="left"/>
    </xf>
    <xf numFmtId="0" fontId="18" fillId="24" borderId="0" xfId="40" applyFont="1" applyFill="1" applyBorder="1" applyAlignment="1">
      <alignment horizontal="left" indent="1"/>
    </xf>
    <xf numFmtId="0" fontId="13" fillId="24" borderId="0" xfId="40" applyFont="1" applyFill="1" applyBorder="1" applyAlignment="1">
      <alignment horizontal="left" indent="1"/>
    </xf>
    <xf numFmtId="0" fontId="0" fillId="25" borderId="0" xfId="51" applyFont="1" applyFill="1"/>
    <xf numFmtId="0" fontId="0" fillId="0" borderId="0" xfId="51" applyFont="1"/>
    <xf numFmtId="0" fontId="0" fillId="26" borderId="0" xfId="51" applyFont="1" applyFill="1"/>
    <xf numFmtId="0" fontId="0" fillId="25" borderId="0" xfId="51" applyFont="1" applyFill="1" applyBorder="1"/>
    <xf numFmtId="0" fontId="0" fillId="25" borderId="0" xfId="51" applyFont="1" applyFill="1" applyAlignment="1">
      <alignment vertical="center"/>
    </xf>
    <xf numFmtId="0" fontId="0" fillId="0" borderId="0" xfId="51" applyFont="1" applyAlignment="1">
      <alignment vertical="center"/>
    </xf>
    <xf numFmtId="0" fontId="12" fillId="25" borderId="0" xfId="51" applyFont="1" applyFill="1" applyBorder="1"/>
    <xf numFmtId="49" fontId="13" fillId="25" borderId="12" xfId="51" applyNumberFormat="1" applyFont="1" applyFill="1" applyBorder="1" applyAlignment="1">
      <alignment horizontal="center" vertical="center" wrapText="1"/>
    </xf>
    <xf numFmtId="49" fontId="0" fillId="25" borderId="0" xfId="51" applyNumberFormat="1" applyFont="1" applyFill="1"/>
    <xf numFmtId="0" fontId="13" fillId="24" borderId="0" xfId="61" applyFont="1" applyFill="1" applyBorder="1" applyAlignment="1">
      <alignment horizontal="left" indent="1"/>
    </xf>
    <xf numFmtId="0" fontId="15" fillId="26" borderId="0" xfId="51" applyFont="1" applyFill="1"/>
    <xf numFmtId="0" fontId="14" fillId="24" borderId="0" xfId="61" applyFont="1" applyFill="1" applyBorder="1" applyAlignment="1">
      <alignment horizontal="left" indent="1"/>
    </xf>
    <xf numFmtId="4" fontId="14" fillId="27" borderId="0" xfId="61" applyNumberFormat="1" applyFont="1" applyFill="1" applyBorder="1" applyAlignment="1">
      <alignment horizontal="right" wrapText="1" indent="4"/>
    </xf>
    <xf numFmtId="0" fontId="15" fillId="0" borderId="0" xfId="51" applyFont="1"/>
    <xf numFmtId="0" fontId="26" fillId="26" borderId="0" xfId="51" applyFont="1" applyFill="1"/>
    <xf numFmtId="0" fontId="26" fillId="0" borderId="0" xfId="51" applyFont="1"/>
    <xf numFmtId="0" fontId="45" fillId="26" borderId="0" xfId="51" applyFont="1" applyFill="1" applyAlignment="1">
      <alignment horizontal="center"/>
    </xf>
    <xf numFmtId="0" fontId="45" fillId="0" borderId="0" xfId="51" applyFont="1" applyAlignment="1">
      <alignment horizontal="center"/>
    </xf>
    <xf numFmtId="0" fontId="4" fillId="26" borderId="0" xfId="51" applyFont="1" applyFill="1"/>
    <xf numFmtId="0" fontId="4" fillId="0" borderId="0" xfId="51" applyFont="1"/>
    <xf numFmtId="0" fontId="43" fillId="26" borderId="0" xfId="51" applyFont="1" applyFill="1"/>
    <xf numFmtId="0" fontId="43" fillId="0" borderId="0" xfId="51" applyFont="1"/>
    <xf numFmtId="0" fontId="66" fillId="26" borderId="0" xfId="51" applyFont="1" applyFill="1"/>
    <xf numFmtId="0" fontId="66" fillId="0" borderId="0" xfId="51" applyFont="1"/>
    <xf numFmtId="0" fontId="58" fillId="26" borderId="0" xfId="51" applyFont="1" applyFill="1"/>
    <xf numFmtId="0" fontId="58" fillId="25" borderId="0" xfId="51" applyFont="1" applyFill="1"/>
    <xf numFmtId="0" fontId="58" fillId="0" borderId="0" xfId="51" applyFont="1"/>
    <xf numFmtId="0" fontId="4" fillId="24" borderId="0" xfId="61" applyFont="1" applyFill="1" applyBorder="1" applyAlignment="1">
      <alignment horizontal="left" indent="1"/>
    </xf>
    <xf numFmtId="0" fontId="18" fillId="24" borderId="0" xfId="61" applyFont="1" applyFill="1" applyBorder="1" applyAlignment="1">
      <alignment horizontal="left" indent="1"/>
    </xf>
    <xf numFmtId="1" fontId="18" fillId="24" borderId="0" xfId="61" applyNumberFormat="1" applyFont="1" applyFill="1" applyBorder="1" applyAlignment="1">
      <alignment horizontal="center" wrapText="1"/>
    </xf>
    <xf numFmtId="165" fontId="18" fillId="24" borderId="0" xfId="61" applyNumberFormat="1" applyFont="1" applyFill="1" applyBorder="1" applyAlignment="1">
      <alignment horizontal="center" wrapText="1"/>
    </xf>
    <xf numFmtId="0" fontId="11" fillId="25" borderId="0" xfId="51" applyFont="1" applyFill="1"/>
    <xf numFmtId="0" fontId="11" fillId="0" borderId="0" xfId="51" applyFont="1"/>
    <xf numFmtId="0" fontId="36" fillId="24" borderId="0" xfId="61" applyFont="1" applyFill="1" applyBorder="1"/>
    <xf numFmtId="0" fontId="13" fillId="24" borderId="0" xfId="61" applyFont="1" applyFill="1" applyBorder="1"/>
    <xf numFmtId="0" fontId="4" fillId="25" borderId="0" xfId="62" applyFill="1"/>
    <xf numFmtId="0" fontId="4" fillId="0" borderId="0" xfId="62"/>
    <xf numFmtId="0" fontId="4" fillId="25" borderId="0" xfId="62" applyFill="1" applyBorder="1"/>
    <xf numFmtId="0" fontId="15" fillId="25" borderId="0" xfId="62" applyFont="1" applyFill="1" applyBorder="1"/>
    <xf numFmtId="0" fontId="4" fillId="25" borderId="0" xfId="62" applyFill="1" applyAlignment="1">
      <alignment vertical="center"/>
    </xf>
    <xf numFmtId="0" fontId="4" fillId="25" borderId="0" xfId="62" applyFill="1" applyBorder="1" applyAlignment="1">
      <alignment vertical="center"/>
    </xf>
    <xf numFmtId="0" fontId="4" fillId="0" borderId="0" xfId="62" applyAlignment="1">
      <alignment vertical="center"/>
    </xf>
    <xf numFmtId="0" fontId="14" fillId="25" borderId="0" xfId="62" applyFont="1" applyFill="1" applyBorder="1" applyAlignment="1">
      <alignment vertical="center"/>
    </xf>
    <xf numFmtId="0" fontId="12" fillId="25" borderId="0" xfId="62" applyFont="1" applyFill="1" applyBorder="1"/>
    <xf numFmtId="0" fontId="7" fillId="25" borderId="0" xfId="62" applyFont="1" applyFill="1" applyBorder="1"/>
    <xf numFmtId="0" fontId="14" fillId="25" borderId="0" xfId="62" applyFont="1" applyFill="1" applyBorder="1"/>
    <xf numFmtId="0" fontId="15" fillId="25" borderId="0" xfId="62" applyFont="1" applyFill="1"/>
    <xf numFmtId="0" fontId="15" fillId="0" borderId="0" xfId="62" applyFont="1"/>
    <xf numFmtId="167" fontId="14" fillId="25" borderId="0" xfId="62" applyNumberFormat="1" applyFont="1" applyFill="1" applyBorder="1" applyAlignment="1">
      <alignment horizontal="center"/>
    </xf>
    <xf numFmtId="167" fontId="14" fillId="25" borderId="0" xfId="62" applyNumberFormat="1" applyFont="1" applyFill="1" applyBorder="1" applyAlignment="1">
      <alignment horizontal="right" indent="2"/>
    </xf>
    <xf numFmtId="0" fontId="42" fillId="25" borderId="0" xfId="62" applyFont="1" applyFill="1" applyBorder="1" applyAlignment="1">
      <alignment horizontal="left" vertical="center"/>
    </xf>
    <xf numFmtId="0" fontId="5" fillId="25" borderId="0" xfId="62" applyFont="1" applyFill="1" applyBorder="1"/>
    <xf numFmtId="164" fontId="18" fillId="25" borderId="0" xfId="40" applyNumberFormat="1" applyFont="1" applyFill="1" applyBorder="1" applyAlignment="1">
      <alignment horizontal="right" wrapText="1"/>
    </xf>
    <xf numFmtId="164" fontId="13" fillId="24" borderId="0" xfId="40" applyNumberFormat="1" applyFont="1" applyFill="1" applyBorder="1" applyAlignment="1">
      <alignment horizontal="right" wrapText="1" indent="2"/>
    </xf>
    <xf numFmtId="0" fontId="18" fillId="24" borderId="0" xfId="40" applyFont="1" applyFill="1" applyBorder="1" applyAlignment="1">
      <alignment vertical="top" wrapText="1"/>
    </xf>
    <xf numFmtId="0" fontId="47" fillId="25" borderId="0" xfId="62" applyFont="1" applyFill="1"/>
    <xf numFmtId="0" fontId="47" fillId="25" borderId="0" xfId="62" applyFont="1" applyFill="1" applyBorder="1"/>
    <xf numFmtId="0" fontId="47" fillId="0" borderId="0" xfId="62" applyFont="1"/>
    <xf numFmtId="0" fontId="4" fillId="25" borderId="0" xfId="62" applyFill="1" applyBorder="1" applyAlignment="1"/>
    <xf numFmtId="164" fontId="18" fillId="26" borderId="0" xfId="40" applyNumberFormat="1" applyFont="1" applyFill="1" applyBorder="1" applyAlignment="1">
      <alignment horizontal="right" wrapText="1"/>
    </xf>
    <xf numFmtId="0" fontId="58" fillId="25" borderId="0" xfId="62" applyFont="1" applyFill="1"/>
    <xf numFmtId="0" fontId="58" fillId="25" borderId="0" xfId="62" applyFont="1" applyFill="1" applyBorder="1" applyAlignment="1">
      <alignment vertical="center"/>
    </xf>
    <xf numFmtId="3" fontId="13" fillId="25" borderId="0" xfId="62" applyNumberFormat="1" applyFont="1" applyFill="1" applyBorder="1" applyAlignment="1">
      <alignment horizontal="right" indent="2"/>
    </xf>
    <xf numFmtId="3" fontId="14" fillId="25" borderId="0" xfId="62" applyNumberFormat="1" applyFont="1" applyFill="1" applyBorder="1" applyAlignment="1">
      <alignment horizontal="right" indent="2"/>
    </xf>
    <xf numFmtId="0" fontId="58" fillId="0" borderId="0" xfId="62" applyFont="1" applyAlignment="1"/>
    <xf numFmtId="0" fontId="58" fillId="25" borderId="0" xfId="62" applyFont="1" applyFill="1" applyAlignment="1"/>
    <xf numFmtId="0" fontId="58" fillId="25" borderId="0" xfId="62" applyFont="1" applyFill="1" applyBorder="1" applyAlignment="1"/>
    <xf numFmtId="3" fontId="20" fillId="25" borderId="0" xfId="62" applyNumberFormat="1" applyFont="1" applyFill="1" applyBorder="1" applyAlignment="1">
      <alignment horizontal="right"/>
    </xf>
    <xf numFmtId="0" fontId="58" fillId="0" borderId="0" xfId="62" applyFont="1"/>
    <xf numFmtId="0" fontId="58" fillId="25" borderId="0" xfId="62" applyFont="1" applyFill="1" applyBorder="1"/>
    <xf numFmtId="0" fontId="14" fillId="25" borderId="0" xfId="0" applyNumberFormat="1" applyFont="1" applyFill="1" applyBorder="1" applyAlignment="1"/>
    <xf numFmtId="0" fontId="14" fillId="25" borderId="0" xfId="62" applyFont="1" applyFill="1" applyBorder="1" applyAlignment="1">
      <alignment horizontal="right"/>
    </xf>
    <xf numFmtId="0" fontId="11" fillId="25" borderId="0" xfId="63" applyFont="1" applyFill="1" applyBorder="1" applyAlignment="1">
      <alignment horizontal="left"/>
    </xf>
    <xf numFmtId="0" fontId="13" fillId="24" borderId="0" xfId="40" applyFont="1" applyFill="1" applyBorder="1"/>
    <xf numFmtId="0" fontId="4" fillId="25" borderId="0" xfId="63" applyFill="1" applyAlignment="1"/>
    <xf numFmtId="0" fontId="4" fillId="0" borderId="0" xfId="63" applyAlignment="1"/>
    <xf numFmtId="0" fontId="4" fillId="25" borderId="0" xfId="63" applyFill="1" applyBorder="1" applyAlignment="1"/>
    <xf numFmtId="0" fontId="4" fillId="25" borderId="0" xfId="63" applyFill="1" applyBorder="1"/>
    <xf numFmtId="167" fontId="14" fillId="24" borderId="0" xfId="40" applyNumberFormat="1" applyFont="1" applyFill="1" applyBorder="1" applyAlignment="1">
      <alignment horizontal="right" wrapText="1" indent="1"/>
    </xf>
    <xf numFmtId="0" fontId="14" fillId="25" borderId="0" xfId="0" applyFont="1" applyFill="1" applyBorder="1" applyAlignment="1"/>
    <xf numFmtId="0" fontId="11" fillId="25" borderId="0" xfId="62" applyFont="1" applyFill="1" applyBorder="1" applyAlignment="1">
      <alignment horizontal="right"/>
    </xf>
    <xf numFmtId="164" fontId="53" fillId="27" borderId="0" xfId="40" applyNumberFormat="1" applyFont="1" applyFill="1" applyBorder="1" applyAlignment="1">
      <alignment horizontal="center" wrapText="1"/>
    </xf>
    <xf numFmtId="165" fontId="48" fillId="26" borderId="0" xfId="40" applyNumberFormat="1" applyFont="1" applyFill="1" applyBorder="1" applyAlignment="1">
      <alignment horizontal="center" wrapText="1"/>
    </xf>
    <xf numFmtId="165" fontId="14" fillId="26" borderId="0" xfId="40" applyNumberFormat="1" applyFont="1" applyFill="1" applyBorder="1" applyAlignment="1">
      <alignment horizontal="center" wrapText="1"/>
    </xf>
    <xf numFmtId="165" fontId="14" fillId="27" borderId="0" xfId="40" applyNumberFormat="1" applyFont="1" applyFill="1" applyBorder="1" applyAlignment="1">
      <alignment horizontal="center" wrapText="1"/>
    </xf>
    <xf numFmtId="1" fontId="14" fillId="25" borderId="0" xfId="62" applyNumberFormat="1" applyFont="1" applyFill="1" applyBorder="1" applyAlignment="1">
      <alignment horizontal="center"/>
    </xf>
    <xf numFmtId="0" fontId="18" fillId="24" borderId="0" xfId="40" applyFont="1" applyFill="1" applyBorder="1" applyAlignment="1">
      <alignment vertical="center"/>
    </xf>
    <xf numFmtId="0" fontId="31" fillId="25" borderId="0" xfId="62" applyFont="1" applyFill="1" applyBorder="1" applyAlignment="1">
      <alignment vertical="center"/>
    </xf>
    <xf numFmtId="0" fontId="55" fillId="25" borderId="0" xfId="62" applyFont="1" applyFill="1" applyBorder="1"/>
    <xf numFmtId="0" fontId="13" fillId="24" borderId="0" xfId="40" applyFont="1" applyFill="1" applyBorder="1" applyAlignment="1"/>
    <xf numFmtId="3" fontId="54" fillId="25" borderId="0" xfId="62" applyNumberFormat="1" applyFont="1" applyFill="1" applyBorder="1" applyAlignment="1">
      <alignment horizontal="right"/>
    </xf>
    <xf numFmtId="0" fontId="51" fillId="25" borderId="0" xfId="62" applyFont="1" applyFill="1" applyBorder="1"/>
    <xf numFmtId="0" fontId="55" fillId="25" borderId="0" xfId="62" applyFont="1" applyFill="1" applyBorder="1" applyAlignment="1">
      <alignment vertical="center"/>
    </xf>
    <xf numFmtId="0" fontId="13" fillId="24" borderId="0" xfId="40" applyFont="1" applyFill="1" applyBorder="1" applyAlignment="1">
      <alignment horizontal="center" vertical="center"/>
    </xf>
    <xf numFmtId="2" fontId="14" fillId="24" borderId="0" xfId="40" applyNumberFormat="1" applyFont="1" applyFill="1" applyBorder="1" applyAlignment="1">
      <alignment horizontal="center" wrapText="1"/>
    </xf>
    <xf numFmtId="165" fontId="20" fillId="24" borderId="0" xfId="58" applyNumberFormat="1" applyFont="1" applyFill="1" applyBorder="1" applyAlignment="1">
      <alignment horizontal="center" wrapText="1"/>
    </xf>
    <xf numFmtId="49" fontId="18" fillId="24" borderId="0" xfId="40" applyNumberFormat="1" applyFont="1" applyFill="1" applyBorder="1" applyAlignment="1">
      <alignment horizontal="center" vertical="center" wrapText="1"/>
    </xf>
    <xf numFmtId="3" fontId="18" fillId="24" borderId="0" xfId="40" applyNumberFormat="1" applyFont="1" applyFill="1" applyBorder="1" applyAlignment="1">
      <alignment horizontal="center" wrapText="1"/>
    </xf>
    <xf numFmtId="49" fontId="4" fillId="25" borderId="0" xfId="62" applyNumberFormat="1" applyFill="1" applyBorder="1" applyAlignment="1">
      <alignment vertical="center"/>
    </xf>
    <xf numFmtId="49" fontId="14" fillId="25" borderId="0" xfId="62" applyNumberFormat="1" applyFont="1" applyFill="1" applyBorder="1" applyAlignment="1">
      <alignment vertical="center"/>
    </xf>
    <xf numFmtId="165" fontId="20" fillId="24" borderId="0" xfId="40" applyNumberFormat="1" applyFont="1" applyFill="1" applyBorder="1" applyAlignment="1">
      <alignment horizontal="center" vertical="center" wrapText="1"/>
    </xf>
    <xf numFmtId="165" fontId="14" fillId="27" borderId="0" xfId="40" applyNumberFormat="1" applyFont="1" applyFill="1" applyBorder="1" applyAlignment="1">
      <alignment horizontal="left" wrapText="1"/>
    </xf>
    <xf numFmtId="0" fontId="13" fillId="24" borderId="0" xfId="40" applyFont="1" applyFill="1" applyBorder="1" applyAlignment="1">
      <alignment horizontal="left"/>
    </xf>
    <xf numFmtId="0" fontId="14" fillId="25" borderId="0" xfId="63" applyFont="1" applyFill="1" applyBorder="1" applyAlignment="1">
      <alignment horizontal="center" vertical="center" wrapText="1"/>
    </xf>
    <xf numFmtId="0" fontId="14" fillId="0" borderId="0" xfId="63" applyFont="1" applyBorder="1" applyAlignment="1">
      <alignment horizontal="center" vertical="center" wrapText="1"/>
    </xf>
    <xf numFmtId="0" fontId="4" fillId="28" borderId="0" xfId="63" applyFont="1" applyFill="1" applyBorder="1" applyAlignment="1">
      <alignment horizontal="center"/>
    </xf>
    <xf numFmtId="0" fontId="4" fillId="25" borderId="0" xfId="63" applyFont="1" applyFill="1" applyBorder="1"/>
    <xf numFmtId="0" fontId="19" fillId="25" borderId="0" xfId="0" applyFont="1" applyFill="1" applyBorder="1" applyAlignment="1"/>
    <xf numFmtId="164" fontId="14" fillId="24" borderId="0" xfId="40" applyNumberFormat="1" applyFont="1" applyFill="1" applyBorder="1" applyAlignment="1">
      <alignment wrapText="1"/>
    </xf>
    <xf numFmtId="164" fontId="24" fillId="24" borderId="0" xfId="40" applyNumberFormat="1" applyFont="1" applyFill="1" applyBorder="1" applyAlignment="1">
      <alignment wrapText="1"/>
    </xf>
    <xf numFmtId="164" fontId="19" fillId="24" borderId="0" xfId="40" applyNumberFormat="1" applyFont="1" applyFill="1" applyBorder="1" applyAlignment="1">
      <alignment wrapText="1"/>
    </xf>
    <xf numFmtId="164" fontId="19" fillId="24" borderId="0" xfId="40" applyNumberFormat="1" applyFont="1" applyFill="1" applyBorder="1" applyAlignment="1">
      <alignment horizontal="left" wrapText="1"/>
    </xf>
    <xf numFmtId="0" fontId="13" fillId="25" borderId="0" xfId="0" applyFont="1" applyFill="1" applyBorder="1" applyAlignment="1">
      <alignment horizontal="justify" vertical="center" readingOrder="1"/>
    </xf>
    <xf numFmtId="0" fontId="14" fillId="25" borderId="0" xfId="0" applyFont="1" applyFill="1" applyBorder="1" applyAlignment="1">
      <alignment horizontal="justify" vertical="center" readingOrder="1"/>
    </xf>
    <xf numFmtId="0" fontId="11" fillId="25" borderId="0" xfId="0" applyFont="1" applyFill="1" applyBorder="1" applyAlignment="1">
      <alignment horizontal="left"/>
    </xf>
    <xf numFmtId="0" fontId="0" fillId="25" borderId="18" xfId="0" applyFill="1" applyBorder="1"/>
    <xf numFmtId="0" fontId="0" fillId="25" borderId="18" xfId="0" applyFill="1" applyBorder="1" applyAlignment="1">
      <alignment horizontal="left"/>
    </xf>
    <xf numFmtId="0" fontId="0" fillId="25" borderId="19" xfId="0" applyFill="1" applyBorder="1"/>
    <xf numFmtId="0" fontId="0" fillId="25" borderId="19" xfId="0" applyFill="1" applyBorder="1" applyAlignment="1">
      <alignment vertical="center"/>
    </xf>
    <xf numFmtId="0" fontId="13" fillId="25" borderId="18" xfId="0" applyFont="1" applyFill="1" applyBorder="1" applyAlignment="1">
      <alignment horizontal="right"/>
    </xf>
    <xf numFmtId="0" fontId="72" fillId="24" borderId="0" xfId="40" applyFont="1" applyFill="1" applyBorder="1"/>
    <xf numFmtId="0" fontId="11" fillId="25" borderId="23" xfId="0" applyFont="1" applyFill="1" applyBorder="1" applyAlignment="1">
      <alignment horizontal="left"/>
    </xf>
    <xf numFmtId="0" fontId="11" fillId="25" borderId="20" xfId="0" applyFont="1" applyFill="1" applyBorder="1" applyAlignment="1">
      <alignment horizontal="left"/>
    </xf>
    <xf numFmtId="0" fontId="0" fillId="25" borderId="20" xfId="0" applyFill="1" applyBorder="1" applyAlignment="1">
      <alignment vertical="center"/>
    </xf>
    <xf numFmtId="0" fontId="0" fillId="25" borderId="20" xfId="0" applyFill="1" applyBorder="1"/>
    <xf numFmtId="0" fontId="58" fillId="25" borderId="20" xfId="0" applyFont="1" applyFill="1" applyBorder="1"/>
    <xf numFmtId="0" fontId="73" fillId="25" borderId="0" xfId="62" applyFont="1" applyFill="1" applyBorder="1"/>
    <xf numFmtId="0" fontId="43" fillId="25" borderId="0" xfId="62" applyFont="1" applyFill="1" applyBorder="1" applyAlignment="1">
      <alignment horizontal="left"/>
    </xf>
    <xf numFmtId="0" fontId="4" fillId="25" borderId="18" xfId="62" applyFill="1" applyBorder="1"/>
    <xf numFmtId="0" fontId="4" fillId="25" borderId="22" xfId="62" applyFill="1" applyBorder="1"/>
    <xf numFmtId="0" fontId="4" fillId="25" borderId="21" xfId="62" applyFill="1" applyBorder="1"/>
    <xf numFmtId="0" fontId="4" fillId="25" borderId="19" xfId="62" applyFill="1" applyBorder="1"/>
    <xf numFmtId="0" fontId="15" fillId="0" borderId="0" xfId="62" applyFont="1" applyBorder="1"/>
    <xf numFmtId="0" fontId="58" fillId="0" borderId="0" xfId="62" applyFont="1" applyBorder="1" applyAlignment="1"/>
    <xf numFmtId="0" fontId="4" fillId="25" borderId="19" xfId="62" applyFill="1" applyBorder="1" applyAlignment="1"/>
    <xf numFmtId="0" fontId="26" fillId="25" borderId="0" xfId="62" applyFont="1" applyFill="1" applyBorder="1"/>
    <xf numFmtId="0" fontId="13" fillId="25" borderId="18" xfId="63" applyFont="1" applyFill="1" applyBorder="1" applyAlignment="1">
      <alignment horizontal="left"/>
    </xf>
    <xf numFmtId="0" fontId="8" fillId="25" borderId="21" xfId="63" applyFont="1" applyFill="1" applyBorder="1"/>
    <xf numFmtId="0" fontId="8" fillId="25" borderId="19" xfId="63" applyFont="1" applyFill="1" applyBorder="1"/>
    <xf numFmtId="0" fontId="4" fillId="25" borderId="18" xfId="62" applyFill="1" applyBorder="1" applyAlignment="1">
      <alignment horizontal="left"/>
    </xf>
    <xf numFmtId="0" fontId="11" fillId="25" borderId="23" xfId="62" applyFont="1" applyFill="1" applyBorder="1" applyAlignment="1">
      <alignment horizontal="left"/>
    </xf>
    <xf numFmtId="0" fontId="4" fillId="25" borderId="20" xfId="62" applyFill="1" applyBorder="1"/>
    <xf numFmtId="0" fontId="4" fillId="25" borderId="20" xfId="62" applyFill="1" applyBorder="1" applyAlignment="1">
      <alignment vertical="center"/>
    </xf>
    <xf numFmtId="49" fontId="4" fillId="25" borderId="20" xfId="62" applyNumberFormat="1" applyFill="1" applyBorder="1" applyAlignment="1">
      <alignment vertical="center"/>
    </xf>
    <xf numFmtId="0" fontId="15" fillId="25" borderId="20" xfId="62" applyFont="1" applyFill="1" applyBorder="1"/>
    <xf numFmtId="0" fontId="16" fillId="31" borderId="20" xfId="62" applyFont="1" applyFill="1" applyBorder="1" applyAlignment="1">
      <alignment horizontal="center" vertical="center"/>
    </xf>
    <xf numFmtId="0" fontId="86" fillId="25" borderId="0" xfId="62" applyFont="1" applyFill="1" applyBorder="1" applyAlignment="1">
      <alignment horizontal="left" vertical="center"/>
    </xf>
    <xf numFmtId="0" fontId="72" fillId="24" borderId="0" xfId="40" applyFont="1" applyFill="1" applyBorder="1" applyAlignment="1">
      <alignment horizontal="left" indent="1"/>
    </xf>
    <xf numFmtId="0" fontId="74" fillId="25" borderId="0" xfId="62" applyFont="1" applyFill="1" applyBorder="1"/>
    <xf numFmtId="3" fontId="84" fillId="25" borderId="0" xfId="62" applyNumberFormat="1" applyFont="1" applyFill="1" applyBorder="1" applyAlignment="1">
      <alignment horizontal="right"/>
    </xf>
    <xf numFmtId="167" fontId="75" fillId="25" borderId="0" xfId="62" applyNumberFormat="1" applyFont="1" applyFill="1" applyBorder="1" applyAlignment="1">
      <alignment horizontal="center"/>
    </xf>
    <xf numFmtId="167" fontId="75" fillId="25" borderId="0" xfId="62" applyNumberFormat="1" applyFont="1" applyFill="1" applyBorder="1" applyAlignment="1">
      <alignment horizontal="right" indent="2"/>
    </xf>
    <xf numFmtId="167" fontId="72" fillId="24" borderId="0" xfId="40" applyNumberFormat="1" applyFont="1" applyFill="1" applyBorder="1" applyAlignment="1">
      <alignment horizontal="center" wrapText="1"/>
    </xf>
    <xf numFmtId="167" fontId="72" fillId="24" borderId="0" xfId="40" applyNumberFormat="1" applyFont="1" applyFill="1" applyBorder="1" applyAlignment="1">
      <alignment horizontal="right" wrapText="1" indent="1"/>
    </xf>
    <xf numFmtId="0" fontId="75" fillId="25" borderId="0" xfId="62" applyFont="1" applyFill="1" applyBorder="1"/>
    <xf numFmtId="165" fontId="72" fillId="24" borderId="0" xfId="58" applyNumberFormat="1" applyFont="1" applyFill="1" applyBorder="1" applyAlignment="1">
      <alignment horizontal="center" wrapText="1"/>
    </xf>
    <xf numFmtId="167" fontId="75" fillId="24" borderId="0" xfId="40" applyNumberFormat="1" applyFont="1" applyFill="1" applyBorder="1" applyAlignment="1">
      <alignment horizontal="center" wrapText="1"/>
    </xf>
    <xf numFmtId="0" fontId="43" fillId="26" borderId="31" xfId="62" applyFont="1" applyFill="1" applyBorder="1" applyAlignment="1">
      <alignment vertical="center"/>
    </xf>
    <xf numFmtId="0" fontId="4" fillId="26" borderId="32" xfId="62" applyFont="1" applyFill="1" applyBorder="1" applyAlignment="1">
      <alignment vertical="center"/>
    </xf>
    <xf numFmtId="0" fontId="4" fillId="26" borderId="33" xfId="62" applyFont="1" applyFill="1" applyBorder="1" applyAlignment="1">
      <alignment vertical="center"/>
    </xf>
    <xf numFmtId="0" fontId="73" fillId="25" borderId="0" xfId="62" applyFont="1" applyFill="1" applyBorder="1" applyAlignment="1">
      <alignment vertical="center"/>
    </xf>
    <xf numFmtId="0" fontId="43" fillId="26" borderId="32" xfId="62" applyFont="1" applyFill="1" applyBorder="1" applyAlignment="1">
      <alignment vertical="center"/>
    </xf>
    <xf numFmtId="0" fontId="43" fillId="26" borderId="33" xfId="62" applyFont="1" applyFill="1" applyBorder="1" applyAlignment="1">
      <alignment vertical="center"/>
    </xf>
    <xf numFmtId="0" fontId="16" fillId="31" borderId="19" xfId="62" applyFont="1" applyFill="1" applyBorder="1" applyAlignment="1">
      <alignment horizontal="center" vertical="center"/>
    </xf>
    <xf numFmtId="0" fontId="0" fillId="0" borderId="18" xfId="0" applyBorder="1"/>
    <xf numFmtId="0" fontId="4" fillId="32" borderId="0" xfId="62" applyFill="1"/>
    <xf numFmtId="0" fontId="11" fillId="32" borderId="0" xfId="62" applyFont="1" applyFill="1" applyBorder="1" applyAlignment="1"/>
    <xf numFmtId="0" fontId="12" fillId="32" borderId="0" xfId="62" applyFont="1" applyFill="1" applyBorder="1" applyAlignment="1">
      <alignment horizontal="justify" vertical="top" wrapText="1"/>
    </xf>
    <xf numFmtId="0" fontId="4" fillId="32" borderId="0" xfId="62" applyFill="1" applyBorder="1"/>
    <xf numFmtId="0" fontId="92" fillId="32" borderId="0" xfId="62" applyFont="1" applyFill="1" applyBorder="1" applyAlignment="1">
      <alignment horizontal="right"/>
    </xf>
    <xf numFmtId="0" fontId="12" fillId="33" borderId="0" xfId="62" applyFont="1" applyFill="1" applyBorder="1" applyAlignment="1">
      <alignment horizontal="justify" vertical="top" wrapText="1"/>
    </xf>
    <xf numFmtId="0" fontId="4" fillId="33" borderId="0" xfId="62" applyFill="1" applyBorder="1"/>
    <xf numFmtId="0" fontId="18" fillId="33" borderId="0" xfId="62" applyFont="1" applyFill="1" applyBorder="1" applyAlignment="1">
      <alignment horizontal="right"/>
    </xf>
    <xf numFmtId="0" fontId="4" fillId="0" borderId="0" xfId="62" applyAlignment="1">
      <alignment horizontal="right"/>
    </xf>
    <xf numFmtId="0" fontId="4" fillId="33" borderId="0" xfId="62" applyFill="1"/>
    <xf numFmtId="0" fontId="22" fillId="33" borderId="0" xfId="62" applyFont="1" applyFill="1" applyBorder="1" applyAlignment="1">
      <alignment horizontal="center" vertical="center"/>
    </xf>
    <xf numFmtId="0" fontId="5" fillId="33" borderId="0" xfId="62" applyFont="1" applyFill="1" applyBorder="1"/>
    <xf numFmtId="164" fontId="20" fillId="33" borderId="0" xfId="62" applyNumberFormat="1" applyFont="1" applyFill="1" applyBorder="1" applyAlignment="1">
      <alignment horizontal="center"/>
    </xf>
    <xf numFmtId="164" fontId="14" fillId="33" borderId="0" xfId="40" applyNumberFormat="1" applyFont="1" applyFill="1" applyBorder="1" applyAlignment="1">
      <alignment horizontal="center" wrapText="1"/>
    </xf>
    <xf numFmtId="164" fontId="14" fillId="34" borderId="0" xfId="40" applyNumberFormat="1" applyFont="1" applyFill="1" applyBorder="1" applyAlignment="1">
      <alignment horizontal="center" wrapText="1"/>
    </xf>
    <xf numFmtId="0" fontId="14" fillId="33" borderId="0" xfId="62" applyFont="1" applyFill="1" applyBorder="1"/>
    <xf numFmtId="0" fontId="13" fillId="33" borderId="0" xfId="62" applyFont="1" applyFill="1" applyBorder="1" applyAlignment="1">
      <alignment horizontal="center"/>
    </xf>
    <xf numFmtId="0" fontId="4" fillId="33" borderId="0" xfId="62" applyFill="1" applyAlignment="1">
      <alignment horizontal="center" vertical="center"/>
    </xf>
    <xf numFmtId="0" fontId="12" fillId="35" borderId="0" xfId="62" applyFont="1" applyFill="1" applyBorder="1" applyAlignment="1">
      <alignment horizontal="justify" vertical="top" wrapText="1"/>
    </xf>
    <xf numFmtId="0" fontId="12" fillId="36" borderId="0" xfId="62" applyFont="1" applyFill="1" applyBorder="1" applyAlignment="1">
      <alignment horizontal="justify" vertical="top" wrapText="1"/>
    </xf>
    <xf numFmtId="0" fontId="14" fillId="36" borderId="0" xfId="62" applyFont="1" applyFill="1" applyBorder="1"/>
    <xf numFmtId="0" fontId="12" fillId="36" borderId="0" xfId="62" applyFont="1" applyFill="1" applyBorder="1"/>
    <xf numFmtId="0" fontId="4" fillId="36" borderId="0" xfId="62" applyFill="1"/>
    <xf numFmtId="0" fontId="4" fillId="36" borderId="0" xfId="62" applyFill="1" applyBorder="1"/>
    <xf numFmtId="0" fontId="4" fillId="36" borderId="0" xfId="62" applyFill="1" applyAlignment="1">
      <alignment vertical="center"/>
    </xf>
    <xf numFmtId="164" fontId="14" fillId="36" borderId="0" xfId="40" applyNumberFormat="1" applyFont="1" applyFill="1" applyBorder="1" applyAlignment="1">
      <alignment horizontal="center" wrapText="1"/>
    </xf>
    <xf numFmtId="164" fontId="13" fillId="36" borderId="0" xfId="40" applyNumberFormat="1" applyFont="1" applyFill="1" applyBorder="1" applyAlignment="1">
      <alignment horizontal="left" wrapText="1"/>
    </xf>
    <xf numFmtId="0" fontId="14" fillId="36" borderId="0" xfId="62" applyFont="1" applyFill="1" applyBorder="1" applyAlignment="1">
      <alignment vertical="center"/>
    </xf>
    <xf numFmtId="164" fontId="30" fillId="36" borderId="0" xfId="40" applyNumberFormat="1" applyFont="1" applyFill="1" applyBorder="1" applyAlignment="1">
      <alignment horizontal="left" vertical="center" wrapText="1"/>
    </xf>
    <xf numFmtId="0" fontId="15" fillId="36" borderId="0" xfId="62" applyFont="1" applyFill="1" applyBorder="1"/>
    <xf numFmtId="0" fontId="14" fillId="36" borderId="0" xfId="62" applyFont="1" applyFill="1" applyBorder="1" applyAlignment="1">
      <alignment vertical="center" wrapText="1"/>
    </xf>
    <xf numFmtId="0" fontId="30" fillId="36" borderId="0" xfId="62" applyFont="1" applyFill="1" applyBorder="1" applyAlignment="1">
      <alignment vertical="center"/>
    </xf>
    <xf numFmtId="0" fontId="4" fillId="36" borderId="38" xfId="62" applyFill="1" applyBorder="1"/>
    <xf numFmtId="0" fontId="14" fillId="36" borderId="38" xfId="62" applyFont="1" applyFill="1" applyBorder="1"/>
    <xf numFmtId="0" fontId="14" fillId="36" borderId="0" xfId="62" applyFont="1" applyFill="1" applyBorder="1" applyAlignment="1">
      <alignment horizontal="justify" vertical="top"/>
    </xf>
    <xf numFmtId="0" fontId="5" fillId="36" borderId="0" xfId="62" applyFont="1" applyFill="1" applyBorder="1"/>
    <xf numFmtId="164" fontId="20" fillId="36" borderId="0" xfId="62" applyNumberFormat="1" applyFont="1" applyFill="1" applyBorder="1" applyAlignment="1">
      <alignment horizontal="center"/>
    </xf>
    <xf numFmtId="0" fontId="12" fillId="36" borderId="38" xfId="62" applyFont="1" applyFill="1" applyBorder="1" applyAlignment="1">
      <alignment horizontal="justify" vertical="top" wrapText="1"/>
    </xf>
    <xf numFmtId="0" fontId="12" fillId="36" borderId="0" xfId="62" applyFont="1" applyFill="1" applyBorder="1" applyAlignment="1">
      <alignment horizontal="justify" vertical="center" wrapText="1"/>
    </xf>
    <xf numFmtId="0" fontId="26" fillId="36" borderId="38" xfId="62" applyFont="1" applyFill="1" applyBorder="1"/>
    <xf numFmtId="0" fontId="93" fillId="38" borderId="0" xfId="62" applyFont="1" applyFill="1" applyBorder="1" applyAlignment="1">
      <alignment horizontal="center" vertical="center"/>
    </xf>
    <xf numFmtId="0" fontId="4" fillId="36" borderId="39" xfId="62" applyFill="1" applyBorder="1"/>
    <xf numFmtId="0" fontId="4" fillId="31" borderId="30" xfId="62" applyFill="1" applyBorder="1"/>
    <xf numFmtId="0" fontId="4" fillId="30" borderId="14" xfId="62" applyFill="1" applyBorder="1"/>
    <xf numFmtId="0" fontId="4" fillId="36" borderId="40" xfId="62" applyFill="1" applyBorder="1"/>
    <xf numFmtId="0" fontId="4" fillId="36" borderId="14" xfId="62" applyFill="1" applyBorder="1"/>
    <xf numFmtId="0" fontId="0" fillId="0" borderId="41" xfId="0" applyFill="1" applyBorder="1"/>
    <xf numFmtId="164" fontId="19" fillId="24" borderId="43" xfId="40" applyNumberFormat="1" applyFont="1" applyFill="1" applyBorder="1" applyAlignment="1">
      <alignment horizontal="left" wrapText="1"/>
    </xf>
    <xf numFmtId="164" fontId="19" fillId="24" borderId="18" xfId="40" applyNumberFormat="1" applyFont="1" applyFill="1" applyBorder="1" applyAlignment="1">
      <alignment horizontal="left" wrapText="1"/>
    </xf>
    <xf numFmtId="164" fontId="14" fillId="24" borderId="18" xfId="40" applyNumberFormat="1" applyFont="1" applyFill="1" applyBorder="1" applyAlignment="1">
      <alignment horizontal="center" wrapText="1"/>
    </xf>
    <xf numFmtId="0" fontId="14" fillId="25" borderId="22" xfId="0" applyFont="1" applyFill="1" applyBorder="1"/>
    <xf numFmtId="0" fontId="14" fillId="25" borderId="21" xfId="0" applyFont="1" applyFill="1" applyBorder="1"/>
    <xf numFmtId="0" fontId="14" fillId="25" borderId="19" xfId="0" applyFont="1" applyFill="1" applyBorder="1"/>
    <xf numFmtId="164" fontId="14" fillId="24" borderId="19" xfId="40" applyNumberFormat="1" applyFont="1" applyFill="1" applyBorder="1" applyAlignment="1">
      <alignment horizontal="center" wrapText="1"/>
    </xf>
    <xf numFmtId="164" fontId="14" fillId="24" borderId="41" xfId="40" applyNumberFormat="1" applyFont="1" applyFill="1" applyBorder="1" applyAlignment="1">
      <alignment horizontal="center" readingOrder="1"/>
    </xf>
    <xf numFmtId="0" fontId="14" fillId="25" borderId="18" xfId="0" applyFont="1" applyFill="1" applyBorder="1" applyAlignment="1">
      <alignment readingOrder="1"/>
    </xf>
    <xf numFmtId="164" fontId="14" fillId="24" borderId="18" xfId="40" applyNumberFormat="1" applyFont="1" applyFill="1" applyBorder="1" applyAlignment="1">
      <alignment horizontal="center" readingOrder="1"/>
    </xf>
    <xf numFmtId="0" fontId="13" fillId="24" borderId="42" xfId="40" applyFont="1" applyFill="1" applyBorder="1" applyAlignment="1">
      <alignment horizontal="right" readingOrder="1"/>
    </xf>
    <xf numFmtId="0" fontId="14" fillId="25" borderId="23" xfId="0" applyFont="1" applyFill="1" applyBorder="1" applyAlignment="1">
      <alignment readingOrder="1"/>
    </xf>
    <xf numFmtId="0" fontId="19" fillId="25" borderId="20" xfId="0" applyFont="1" applyFill="1" applyBorder="1" applyAlignment="1">
      <alignment horizontal="left" indent="1" readingOrder="1"/>
    </xf>
    <xf numFmtId="164" fontId="14" fillId="24" borderId="23" xfId="40" applyNumberFormat="1" applyFont="1" applyFill="1" applyBorder="1" applyAlignment="1">
      <alignment horizontal="center" readingOrder="1"/>
    </xf>
    <xf numFmtId="164" fontId="14" fillId="24" borderId="22" xfId="40" applyNumberFormat="1" applyFont="1" applyFill="1" applyBorder="1" applyAlignment="1">
      <alignment horizontal="center" readingOrder="1"/>
    </xf>
    <xf numFmtId="164" fontId="14" fillId="24" borderId="20" xfId="40" applyNumberFormat="1" applyFont="1" applyFill="1" applyBorder="1" applyAlignment="1">
      <alignment horizontal="center" readingOrder="1"/>
    </xf>
    <xf numFmtId="0" fontId="0" fillId="0" borderId="0" xfId="0" applyBorder="1" applyAlignment="1">
      <alignment readingOrder="2"/>
    </xf>
    <xf numFmtId="0" fontId="11" fillId="25" borderId="22" xfId="0" applyFont="1" applyFill="1" applyBorder="1" applyAlignment="1">
      <alignment readingOrder="1"/>
    </xf>
    <xf numFmtId="0" fontId="0" fillId="25" borderId="22" xfId="0" applyFill="1" applyBorder="1" applyAlignment="1">
      <alignment readingOrder="1"/>
    </xf>
    <xf numFmtId="0" fontId="0" fillId="25" borderId="21" xfId="0" applyFill="1" applyBorder="1" applyAlignment="1">
      <alignment readingOrder="1"/>
    </xf>
    <xf numFmtId="0" fontId="5" fillId="25" borderId="19" xfId="0" applyFont="1" applyFill="1" applyBorder="1" applyAlignment="1">
      <alignment readingOrder="1"/>
    </xf>
    <xf numFmtId="0" fontId="11" fillId="25" borderId="0" xfId="0" applyFont="1" applyFill="1" applyBorder="1" applyAlignment="1">
      <alignment horizontal="left" readingOrder="1"/>
    </xf>
    <xf numFmtId="0" fontId="0" fillId="36" borderId="0" xfId="0" applyFill="1"/>
    <xf numFmtId="0" fontId="0" fillId="36" borderId="0" xfId="0" applyFill="1" applyBorder="1"/>
    <xf numFmtId="0" fontId="14" fillId="36" borderId="0" xfId="0" applyFont="1" applyFill="1" applyBorder="1"/>
    <xf numFmtId="0" fontId="13" fillId="37" borderId="0" xfId="40" applyFont="1" applyFill="1" applyBorder="1"/>
    <xf numFmtId="0" fontId="32" fillId="25" borderId="20" xfId="0" applyFont="1" applyFill="1" applyBorder="1" applyAlignment="1">
      <alignment vertical="center"/>
    </xf>
    <xf numFmtId="3" fontId="14" fillId="25" borderId="0" xfId="59" applyNumberFormat="1" applyFont="1" applyFill="1" applyBorder="1" applyAlignment="1">
      <alignment horizontal="right"/>
    </xf>
    <xf numFmtId="167" fontId="14" fillId="25" borderId="0" xfId="59" applyNumberFormat="1" applyFont="1" applyFill="1" applyBorder="1" applyAlignment="1">
      <alignment horizontal="right"/>
    </xf>
    <xf numFmtId="0" fontId="32" fillId="25" borderId="20" xfId="0" applyFont="1" applyFill="1" applyBorder="1"/>
    <xf numFmtId="3" fontId="14" fillId="25" borderId="0" xfId="59" applyNumberFormat="1" applyFont="1" applyFill="1" applyBorder="1"/>
    <xf numFmtId="0" fontId="0" fillId="25" borderId="21" xfId="51" applyFont="1" applyFill="1" applyBorder="1"/>
    <xf numFmtId="0" fontId="0" fillId="26" borderId="0" xfId="51" applyFont="1" applyFill="1" applyBorder="1"/>
    <xf numFmtId="0" fontId="0" fillId="25" borderId="19" xfId="51" applyFont="1" applyFill="1" applyBorder="1"/>
    <xf numFmtId="49" fontId="7" fillId="25" borderId="19" xfId="51" applyNumberFormat="1" applyFont="1" applyFill="1" applyBorder="1"/>
    <xf numFmtId="0" fontId="12" fillId="26" borderId="19" xfId="51" applyFont="1" applyFill="1" applyBorder="1"/>
    <xf numFmtId="0" fontId="7" fillId="26" borderId="19" xfId="51" applyFont="1" applyFill="1" applyBorder="1"/>
    <xf numFmtId="0" fontId="30" fillId="26" borderId="19" xfId="51" applyFont="1" applyFill="1" applyBorder="1"/>
    <xf numFmtId="0" fontId="45" fillId="26" borderId="19" xfId="51" applyFont="1" applyFill="1" applyBorder="1" applyAlignment="1">
      <alignment horizontal="center"/>
    </xf>
    <xf numFmtId="0" fontId="4" fillId="26" borderId="0" xfId="51" applyFont="1" applyFill="1" applyBorder="1"/>
    <xf numFmtId="0" fontId="43" fillId="26" borderId="0" xfId="51" applyFont="1" applyFill="1" applyBorder="1"/>
    <xf numFmtId="0" fontId="8" fillId="26" borderId="19" xfId="51" applyFont="1" applyFill="1" applyBorder="1"/>
    <xf numFmtId="0" fontId="66" fillId="26" borderId="0" xfId="51" applyFont="1" applyFill="1" applyBorder="1"/>
    <xf numFmtId="0" fontId="67" fillId="26" borderId="19" xfId="51" applyFont="1" applyFill="1" applyBorder="1"/>
    <xf numFmtId="0" fontId="61" fillId="26" borderId="19" xfId="51" applyFont="1" applyFill="1" applyBorder="1"/>
    <xf numFmtId="0" fontId="11" fillId="25" borderId="19" xfId="51" applyFont="1" applyFill="1" applyBorder="1"/>
    <xf numFmtId="0" fontId="7" fillId="25" borderId="19" xfId="51" applyFont="1" applyFill="1" applyBorder="1"/>
    <xf numFmtId="0" fontId="61" fillId="25" borderId="19" xfId="51" applyFont="1" applyFill="1" applyBorder="1"/>
    <xf numFmtId="0" fontId="72" fillId="24" borderId="0" xfId="40" applyFont="1" applyFill="1" applyBorder="1" applyAlignment="1">
      <alignment vertical="center"/>
    </xf>
    <xf numFmtId="165" fontId="72" fillId="27" borderId="0" xfId="40" applyNumberFormat="1" applyFont="1" applyFill="1" applyBorder="1" applyAlignment="1">
      <alignment horizontal="right"/>
    </xf>
    <xf numFmtId="0" fontId="32" fillId="25" borderId="19" xfId="0" applyFont="1" applyFill="1" applyBorder="1" applyAlignment="1">
      <alignment vertical="center"/>
    </xf>
    <xf numFmtId="0" fontId="32" fillId="25" borderId="19" xfId="0" applyFont="1" applyFill="1" applyBorder="1"/>
    <xf numFmtId="0" fontId="29" fillId="25" borderId="19" xfId="0" applyFont="1" applyFill="1" applyBorder="1"/>
    <xf numFmtId="0" fontId="29" fillId="25" borderId="20" xfId="0" applyFont="1" applyFill="1" applyBorder="1"/>
    <xf numFmtId="0" fontId="31" fillId="27" borderId="0" xfId="40" applyFont="1" applyFill="1" applyBorder="1" applyAlignment="1">
      <alignment horizontal="left" vertical="top" wrapText="1"/>
    </xf>
    <xf numFmtId="0" fontId="11" fillId="26" borderId="41" xfId="0" applyFont="1" applyFill="1" applyBorder="1" applyAlignment="1">
      <alignment horizontal="center" vertical="center"/>
    </xf>
    <xf numFmtId="0" fontId="11" fillId="26" borderId="41" xfId="0" applyFont="1" applyFill="1" applyBorder="1" applyAlignment="1">
      <alignment horizontal="center" vertical="center" readingOrder="1"/>
    </xf>
    <xf numFmtId="0" fontId="18" fillId="26" borderId="41" xfId="0" applyFont="1" applyFill="1" applyBorder="1" applyAlignment="1">
      <alignment horizontal="center" vertical="center"/>
    </xf>
    <xf numFmtId="164" fontId="14" fillId="38" borderId="39" xfId="40" applyNumberFormat="1" applyFont="1" applyFill="1" applyBorder="1" applyAlignment="1">
      <alignment horizontal="center" wrapText="1"/>
    </xf>
    <xf numFmtId="0" fontId="14" fillId="36" borderId="0" xfId="62" applyFont="1" applyFill="1" applyBorder="1" applyAlignment="1">
      <alignment horizontal="left" vertical="center"/>
    </xf>
    <xf numFmtId="0" fontId="12" fillId="36" borderId="0" xfId="62" applyFont="1" applyFill="1" applyBorder="1" applyAlignment="1">
      <alignment horizontal="left" vertical="center"/>
    </xf>
    <xf numFmtId="0" fontId="19" fillId="25" borderId="0" xfId="0" applyFont="1" applyFill="1" applyBorder="1" applyAlignment="1"/>
    <xf numFmtId="0" fontId="13" fillId="25" borderId="0" xfId="0" applyFont="1" applyFill="1" applyBorder="1" applyAlignment="1">
      <alignment horizontal="center"/>
    </xf>
    <xf numFmtId="0" fontId="13" fillId="39" borderId="0" xfId="40" applyFont="1" applyFill="1" applyBorder="1"/>
    <xf numFmtId="0" fontId="13" fillId="41" borderId="0" xfId="40" applyFont="1" applyFill="1" applyBorder="1"/>
    <xf numFmtId="0" fontId="13" fillId="31" borderId="0" xfId="0" applyFont="1" applyFill="1" applyBorder="1"/>
    <xf numFmtId="0" fontId="0" fillId="35" borderId="0" xfId="0" applyFill="1" applyBorder="1"/>
    <xf numFmtId="0" fontId="13" fillId="40" borderId="0" xfId="40" applyFont="1" applyFill="1" applyBorder="1"/>
    <xf numFmtId="0" fontId="14" fillId="35" borderId="0" xfId="0" applyFont="1" applyFill="1" applyBorder="1"/>
    <xf numFmtId="0" fontId="30" fillId="35" borderId="0" xfId="0" applyFont="1" applyFill="1" applyBorder="1"/>
    <xf numFmtId="0" fontId="13" fillId="35" borderId="0" xfId="0" applyFont="1" applyFill="1" applyBorder="1"/>
    <xf numFmtId="0" fontId="0" fillId="35" borderId="18" xfId="0" applyFill="1" applyBorder="1"/>
    <xf numFmtId="0" fontId="13" fillId="35" borderId="18" xfId="0" applyFont="1" applyFill="1" applyBorder="1"/>
    <xf numFmtId="0" fontId="14" fillId="35" borderId="18" xfId="0" applyFont="1" applyFill="1" applyBorder="1"/>
    <xf numFmtId="0" fontId="97" fillId="35" borderId="0" xfId="68" applyFont="1" applyFill="1" applyBorder="1" applyAlignment="1" applyProtection="1"/>
    <xf numFmtId="0" fontId="98" fillId="40" borderId="0" xfId="40" applyFont="1" applyFill="1" applyBorder="1"/>
    <xf numFmtId="0" fontId="4" fillId="29" borderId="47" xfId="62" applyFill="1" applyBorder="1"/>
    <xf numFmtId="3" fontId="72" fillId="25" borderId="0" xfId="59" applyNumberFormat="1" applyFont="1" applyFill="1" applyBorder="1" applyAlignment="1">
      <alignment horizontal="right"/>
    </xf>
    <xf numFmtId="0" fontId="0" fillId="26" borderId="0" xfId="51" applyFont="1" applyFill="1" applyBorder="1" applyAlignment="1">
      <alignment vertical="center"/>
    </xf>
    <xf numFmtId="0" fontId="15" fillId="26" borderId="0" xfId="51" applyFont="1" applyFill="1" applyBorder="1"/>
    <xf numFmtId="0" fontId="26" fillId="26" borderId="0" xfId="51" applyFont="1" applyFill="1" applyBorder="1"/>
    <xf numFmtId="0" fontId="45" fillId="26" borderId="0" xfId="51" applyFont="1" applyFill="1" applyBorder="1" applyAlignment="1">
      <alignment horizontal="center"/>
    </xf>
    <xf numFmtId="0" fontId="100" fillId="27" borderId="0" xfId="61" applyFont="1" applyFill="1" applyBorder="1" applyAlignment="1">
      <alignment horizontal="left" indent="1"/>
    </xf>
    <xf numFmtId="0" fontId="58" fillId="26" borderId="0" xfId="51" applyFont="1" applyFill="1" applyBorder="1"/>
    <xf numFmtId="0" fontId="101" fillId="26" borderId="0" xfId="51" applyFont="1" applyFill="1" applyBorder="1"/>
    <xf numFmtId="0" fontId="11" fillId="26" borderId="0" xfId="51" applyFont="1" applyFill="1" applyBorder="1"/>
    <xf numFmtId="0" fontId="98" fillId="27" borderId="0" xfId="61" applyFont="1" applyFill="1" applyBorder="1" applyAlignment="1">
      <alignment horizontal="left" indent="1"/>
    </xf>
    <xf numFmtId="0" fontId="77" fillId="26" borderId="15" xfId="62" applyFont="1" applyFill="1" applyBorder="1" applyAlignment="1">
      <alignment vertical="center"/>
    </xf>
    <xf numFmtId="3" fontId="72" fillId="24" borderId="0" xfId="40" applyNumberFormat="1" applyFont="1" applyFill="1" applyBorder="1" applyAlignment="1">
      <alignment horizontal="right" wrapText="1"/>
    </xf>
    <xf numFmtId="3" fontId="72" fillId="24" borderId="0" xfId="40" applyNumberFormat="1" applyFont="1" applyFill="1" applyBorder="1" applyAlignment="1">
      <alignment horizontal="right" vertical="center" wrapText="1"/>
    </xf>
    <xf numFmtId="0" fontId="43" fillId="26" borderId="33" xfId="63" applyFont="1" applyFill="1" applyBorder="1" applyAlignment="1">
      <alignment horizontal="left" vertical="center"/>
    </xf>
    <xf numFmtId="0" fontId="77" fillId="26" borderId="15" xfId="0" applyFont="1" applyFill="1" applyBorder="1" applyAlignment="1">
      <alignment vertical="center"/>
    </xf>
    <xf numFmtId="0" fontId="15" fillId="26" borderId="16" xfId="62" applyFont="1" applyFill="1" applyBorder="1" applyAlignment="1">
      <alignment vertical="center"/>
    </xf>
    <xf numFmtId="0" fontId="6" fillId="26" borderId="16" xfId="62" applyFont="1" applyFill="1" applyBorder="1" applyAlignment="1">
      <alignment vertical="center"/>
    </xf>
    <xf numFmtId="0" fontId="6" fillId="26" borderId="17" xfId="62" applyFont="1" applyFill="1" applyBorder="1" applyAlignment="1">
      <alignment vertical="center"/>
    </xf>
    <xf numFmtId="0" fontId="16" fillId="30" borderId="50" xfId="62" applyFont="1" applyFill="1" applyBorder="1" applyAlignment="1">
      <alignment horizontal="center" vertical="center"/>
    </xf>
    <xf numFmtId="0" fontId="11" fillId="25" borderId="0" xfId="62" applyFont="1" applyFill="1" applyBorder="1" applyAlignment="1">
      <alignment horizontal="left"/>
    </xf>
    <xf numFmtId="164" fontId="85" fillId="25" borderId="0" xfId="40" applyNumberFormat="1" applyFont="1" applyFill="1" applyBorder="1" applyAlignment="1">
      <alignment horizontal="right" wrapText="1"/>
    </xf>
    <xf numFmtId="164" fontId="85" fillId="26" borderId="0" xfId="40" applyNumberFormat="1" applyFont="1" applyFill="1" applyBorder="1" applyAlignment="1">
      <alignment horizontal="right" wrapText="1"/>
    </xf>
    <xf numFmtId="0" fontId="16" fillId="31" borderId="19" xfId="63" applyFont="1" applyFill="1" applyBorder="1" applyAlignment="1">
      <alignment horizontal="center" vertical="center"/>
    </xf>
    <xf numFmtId="0" fontId="13" fillId="25" borderId="0" xfId="62" applyFont="1" applyFill="1" applyBorder="1" applyAlignment="1">
      <alignment horizontal="center"/>
    </xf>
    <xf numFmtId="0" fontId="4" fillId="25" borderId="0" xfId="70" applyFill="1"/>
    <xf numFmtId="0" fontId="4" fillId="25" borderId="18" xfId="70" applyFill="1" applyBorder="1" applyAlignment="1">
      <alignment horizontal="left"/>
    </xf>
    <xf numFmtId="0" fontId="5" fillId="25" borderId="18" xfId="70" applyFont="1" applyFill="1" applyBorder="1"/>
    <xf numFmtId="0" fontId="5" fillId="0" borderId="18" xfId="70" applyFont="1" applyBorder="1"/>
    <xf numFmtId="0" fontId="4" fillId="25" borderId="18" xfId="70" applyFill="1" applyBorder="1"/>
    <xf numFmtId="0" fontId="4" fillId="0" borderId="0" xfId="70"/>
    <xf numFmtId="0" fontId="10" fillId="25" borderId="0" xfId="70" applyFont="1" applyFill="1" applyBorder="1" applyAlignment="1">
      <alignment horizontal="left"/>
    </xf>
    <xf numFmtId="0" fontId="5" fillId="25" borderId="0" xfId="70" applyFont="1" applyFill="1" applyBorder="1"/>
    <xf numFmtId="0" fontId="14" fillId="25" borderId="0" xfId="70" applyFont="1" applyFill="1" applyBorder="1"/>
    <xf numFmtId="0" fontId="4" fillId="25" borderId="21" xfId="70" applyFill="1" applyBorder="1"/>
    <xf numFmtId="0" fontId="4" fillId="25" borderId="0" xfId="70" applyFill="1" applyBorder="1"/>
    <xf numFmtId="0" fontId="7" fillId="25" borderId="19" xfId="70" applyFont="1" applyFill="1" applyBorder="1"/>
    <xf numFmtId="0" fontId="4" fillId="25" borderId="0" xfId="70" applyFill="1" applyAlignment="1">
      <alignment vertical="center"/>
    </xf>
    <xf numFmtId="0" fontId="4" fillId="25" borderId="0" xfId="70" applyFill="1" applyBorder="1" applyAlignment="1">
      <alignment vertical="center"/>
    </xf>
    <xf numFmtId="0" fontId="4" fillId="0" borderId="0" xfId="70" applyAlignment="1">
      <alignment vertical="center"/>
    </xf>
    <xf numFmtId="0" fontId="12" fillId="25" borderId="0" xfId="70" applyFont="1" applyFill="1" applyBorder="1"/>
    <xf numFmtId="0" fontId="5" fillId="0" borderId="0" xfId="70" applyFont="1"/>
    <xf numFmtId="0" fontId="13" fillId="25" borderId="0" xfId="70" applyFont="1" applyFill="1" applyBorder="1" applyAlignment="1"/>
    <xf numFmtId="0" fontId="13" fillId="25" borderId="0" xfId="70" applyFont="1" applyFill="1" applyBorder="1" applyAlignment="1">
      <alignment horizontal="center"/>
    </xf>
    <xf numFmtId="0" fontId="12" fillId="25" borderId="0" xfId="70" applyFont="1" applyFill="1" applyBorder="1" applyAlignment="1">
      <alignment vertical="center"/>
    </xf>
    <xf numFmtId="0" fontId="32" fillId="25" borderId="0" xfId="70" applyFont="1" applyFill="1"/>
    <xf numFmtId="0" fontId="32" fillId="25" borderId="0" xfId="70" applyFont="1" applyFill="1" applyBorder="1"/>
    <xf numFmtId="3" fontId="35" fillId="25" borderId="0" xfId="70" applyNumberFormat="1" applyFont="1" applyFill="1" applyBorder="1" applyAlignment="1">
      <alignment horizontal="right"/>
    </xf>
    <xf numFmtId="0" fontId="32" fillId="0" borderId="0" xfId="70" applyFont="1"/>
    <xf numFmtId="0" fontId="13" fillId="25" borderId="0" xfId="70" applyFont="1" applyFill="1" applyBorder="1"/>
    <xf numFmtId="0" fontId="14" fillId="25" borderId="0" xfId="70" applyFont="1" applyFill="1" applyBorder="1" applyAlignment="1">
      <alignment horizontal="left" indent="2"/>
    </xf>
    <xf numFmtId="3" fontId="14" fillId="26" borderId="0" xfId="70" applyNumberFormat="1" applyFont="1" applyFill="1"/>
    <xf numFmtId="0" fontId="14" fillId="25" borderId="0" xfId="70" applyFont="1" applyFill="1" applyBorder="1" applyAlignment="1">
      <alignment horizontal="right"/>
    </xf>
    <xf numFmtId="0" fontId="34" fillId="25" borderId="19" xfId="70" applyFont="1" applyFill="1" applyBorder="1"/>
    <xf numFmtId="0" fontId="14" fillId="26" borderId="0" xfId="70" applyFont="1" applyFill="1" applyBorder="1"/>
    <xf numFmtId="0" fontId="4" fillId="0" borderId="0" xfId="70" applyFill="1"/>
    <xf numFmtId="0" fontId="4" fillId="25" borderId="0" xfId="70" applyFill="1" applyAlignment="1">
      <alignment vertical="top"/>
    </xf>
    <xf numFmtId="0" fontId="4" fillId="25" borderId="0" xfId="70" applyFill="1" applyBorder="1" applyAlignment="1">
      <alignment vertical="top"/>
    </xf>
    <xf numFmtId="0" fontId="7" fillId="25" borderId="19" xfId="70" applyFont="1" applyFill="1" applyBorder="1" applyAlignment="1">
      <alignment vertical="top"/>
    </xf>
    <xf numFmtId="0" fontId="46" fillId="25" borderId="0" xfId="70" applyFont="1" applyFill="1" applyBorder="1" applyAlignment="1">
      <alignment vertical="top" wrapText="1"/>
    </xf>
    <xf numFmtId="0" fontId="4" fillId="0" borderId="0" xfId="70" applyAlignment="1">
      <alignment vertical="top"/>
    </xf>
    <xf numFmtId="0" fontId="46" fillId="25" borderId="0" xfId="70" applyFont="1" applyFill="1" applyBorder="1" applyAlignment="1">
      <alignment wrapText="1"/>
    </xf>
    <xf numFmtId="0" fontId="13" fillId="25" borderId="0" xfId="70" applyFont="1" applyFill="1" applyBorder="1" applyAlignment="1">
      <alignment horizontal="right"/>
    </xf>
    <xf numFmtId="0" fontId="4" fillId="25" borderId="0" xfId="70" applyFill="1" applyAlignment="1"/>
    <xf numFmtId="0" fontId="4" fillId="25" borderId="0" xfId="70" applyFill="1" applyBorder="1" applyAlignment="1"/>
    <xf numFmtId="3" fontId="72" fillId="26" borderId="0" xfId="70" applyNumberFormat="1" applyFont="1" applyFill="1" applyBorder="1" applyAlignment="1">
      <alignment horizontal="right"/>
    </xf>
    <xf numFmtId="0" fontId="7" fillId="25" borderId="19" xfId="70" applyFont="1" applyFill="1" applyBorder="1" applyAlignment="1"/>
    <xf numFmtId="0" fontId="4" fillId="0" borderId="0" xfId="70" applyAlignment="1"/>
    <xf numFmtId="0" fontId="7" fillId="25" borderId="19" xfId="70" applyFont="1" applyFill="1" applyBorder="1" applyAlignment="1">
      <alignment vertical="center"/>
    </xf>
    <xf numFmtId="3" fontId="104" fillId="26" borderId="0" xfId="70" applyNumberFormat="1" applyFont="1" applyFill="1" applyBorder="1" applyAlignment="1">
      <alignment horizontal="right"/>
    </xf>
    <xf numFmtId="4" fontId="14" fillId="26" borderId="0" xfId="70" applyNumberFormat="1" applyFont="1" applyFill="1" applyBorder="1" applyAlignment="1">
      <alignment horizontal="right"/>
    </xf>
    <xf numFmtId="0" fontId="12" fillId="26" borderId="0" xfId="70" applyFont="1" applyFill="1" applyBorder="1"/>
    <xf numFmtId="0" fontId="13" fillId="26" borderId="0" xfId="70" applyFont="1" applyFill="1" applyBorder="1" applyAlignment="1">
      <alignment horizontal="right"/>
    </xf>
    <xf numFmtId="0" fontId="31" fillId="25" borderId="0" xfId="70" applyFont="1" applyFill="1" applyBorder="1" applyAlignment="1">
      <alignment vertical="center"/>
    </xf>
    <xf numFmtId="0" fontId="75" fillId="25" borderId="0" xfId="70" applyFont="1" applyFill="1" applyBorder="1" applyAlignment="1">
      <alignment horizontal="left" vertical="center"/>
    </xf>
    <xf numFmtId="0" fontId="16" fillId="38" borderId="19" xfId="70" applyFont="1" applyFill="1" applyBorder="1" applyAlignment="1">
      <alignment horizontal="center" vertical="center"/>
    </xf>
    <xf numFmtId="0" fontId="14" fillId="0" borderId="0" xfId="70" applyFont="1"/>
    <xf numFmtId="0" fontId="4" fillId="0" borderId="0" xfId="62" applyBorder="1"/>
    <xf numFmtId="164" fontId="14" fillId="27" borderId="0" xfId="40" applyNumberFormat="1" applyFont="1" applyFill="1" applyBorder="1" applyAlignment="1">
      <alignment horizontal="center" wrapText="1"/>
    </xf>
    <xf numFmtId="0" fontId="4" fillId="26" borderId="0" xfId="71" applyFill="1" applyBorder="1"/>
    <xf numFmtId="0" fontId="4" fillId="25" borderId="21" xfId="72" applyFill="1" applyBorder="1"/>
    <xf numFmtId="0" fontId="4" fillId="25" borderId="19" xfId="72" applyFill="1" applyBorder="1"/>
    <xf numFmtId="0" fontId="49" fillId="0" borderId="0" xfId="70" applyFont="1"/>
    <xf numFmtId="0" fontId="4" fillId="25" borderId="22" xfId="70" applyFill="1" applyBorder="1"/>
    <xf numFmtId="0" fontId="13" fillId="26" borderId="11" xfId="70" applyFont="1" applyFill="1" applyBorder="1" applyAlignment="1">
      <alignment horizontal="center"/>
    </xf>
    <xf numFmtId="0" fontId="4" fillId="26" borderId="0" xfId="70" applyFill="1" applyBorder="1"/>
    <xf numFmtId="0" fontId="13" fillId="24" borderId="0" xfId="40" applyFont="1" applyFill="1" applyBorder="1" applyAlignment="1">
      <alignment vertical="center"/>
    </xf>
    <xf numFmtId="164" fontId="18" fillId="25" borderId="0" xfId="40" applyNumberFormat="1" applyFont="1" applyFill="1" applyBorder="1" applyAlignment="1">
      <alignment horizontal="right" vertical="center" wrapText="1"/>
    </xf>
    <xf numFmtId="164" fontId="18" fillId="26" borderId="0" xfId="40" applyNumberFormat="1" applyFont="1" applyFill="1" applyBorder="1" applyAlignment="1">
      <alignment horizontal="right" vertical="center" wrapText="1"/>
    </xf>
    <xf numFmtId="0" fontId="13" fillId="24" borderId="0" xfId="40" applyFont="1" applyFill="1" applyBorder="1" applyAlignment="1">
      <alignment horizontal="justify" vertical="center"/>
    </xf>
    <xf numFmtId="0" fontId="13" fillId="27" borderId="0" xfId="40" applyFont="1" applyFill="1" applyBorder="1" applyAlignment="1">
      <alignment horizontal="left"/>
    </xf>
    <xf numFmtId="0" fontId="15" fillId="25" borderId="0" xfId="70" applyFont="1" applyFill="1" applyBorder="1"/>
    <xf numFmtId="0" fontId="18" fillId="27" borderId="0" xfId="40" applyFont="1" applyFill="1" applyBorder="1" applyAlignment="1">
      <alignment horizontal="left" indent="1"/>
    </xf>
    <xf numFmtId="0" fontId="13" fillId="26" borderId="0" xfId="70" applyFont="1" applyFill="1" applyBorder="1" applyAlignment="1">
      <alignment horizontal="left"/>
    </xf>
    <xf numFmtId="0" fontId="4" fillId="0" borderId="0" xfId="70" applyBorder="1"/>
    <xf numFmtId="0" fontId="4" fillId="25" borderId="20" xfId="70" applyFill="1" applyBorder="1"/>
    <xf numFmtId="0" fontId="14" fillId="27" borderId="0" xfId="40" applyFont="1" applyFill="1" applyBorder="1" applyAlignment="1">
      <alignment horizontal="left"/>
    </xf>
    <xf numFmtId="0" fontId="18" fillId="25" borderId="0" xfId="70" applyFont="1" applyFill="1" applyBorder="1" applyAlignment="1">
      <alignment horizontal="left"/>
    </xf>
    <xf numFmtId="0" fontId="18" fillId="26" borderId="0" xfId="70" applyFont="1" applyFill="1" applyBorder="1" applyAlignment="1">
      <alignment horizontal="right"/>
    </xf>
    <xf numFmtId="167" fontId="85" fillId="26" borderId="0" xfId="40" applyNumberFormat="1" applyFont="1" applyFill="1" applyBorder="1" applyAlignment="1">
      <alignment horizontal="right" wrapText="1"/>
    </xf>
    <xf numFmtId="0" fontId="31" fillId="25" borderId="0" xfId="70" applyFont="1" applyFill="1" applyBorder="1"/>
    <xf numFmtId="0" fontId="0" fillId="26" borderId="0" xfId="0" applyFill="1"/>
    <xf numFmtId="0" fontId="16" fillId="30" borderId="54" xfId="52" applyFont="1" applyFill="1" applyBorder="1" applyAlignment="1">
      <alignment horizontal="center" vertical="center"/>
    </xf>
    <xf numFmtId="0" fontId="13" fillId="25" borderId="11" xfId="62" applyFont="1" applyFill="1" applyBorder="1" applyAlignment="1">
      <alignment horizontal="center"/>
    </xf>
    <xf numFmtId="0" fontId="14" fillId="25" borderId="0" xfId="62" applyFont="1" applyFill="1" applyBorder="1" applyAlignment="1">
      <alignment horizontal="left" indent="1"/>
    </xf>
    <xf numFmtId="0" fontId="72" fillId="25" borderId="0" xfId="62" applyFont="1" applyFill="1" applyBorder="1" applyAlignment="1">
      <alignment horizontal="left"/>
    </xf>
    <xf numFmtId="0" fontId="11" fillId="25" borderId="0" xfId="70" applyFont="1" applyFill="1" applyBorder="1" applyAlignment="1">
      <alignment horizontal="right"/>
    </xf>
    <xf numFmtId="0" fontId="47" fillId="25" borderId="0" xfId="70" applyFont="1" applyFill="1"/>
    <xf numFmtId="0" fontId="47" fillId="25" borderId="20" xfId="70" applyFont="1" applyFill="1" applyBorder="1"/>
    <xf numFmtId="1" fontId="85" fillId="26" borderId="0" xfId="70" applyNumberFormat="1" applyFont="1" applyFill="1" applyBorder="1" applyAlignment="1">
      <alignment horizontal="right"/>
    </xf>
    <xf numFmtId="0" fontId="47" fillId="25" borderId="0" xfId="70" applyFont="1" applyFill="1" applyBorder="1"/>
    <xf numFmtId="0" fontId="47" fillId="0" borderId="0" xfId="70" applyFont="1"/>
    <xf numFmtId="0" fontId="15" fillId="25" borderId="0" xfId="70" applyFont="1" applyFill="1"/>
    <xf numFmtId="0" fontId="15" fillId="25" borderId="20" xfId="70" applyFont="1" applyFill="1" applyBorder="1"/>
    <xf numFmtId="1" fontId="18" fillId="26" borderId="0" xfId="70" applyNumberFormat="1" applyFont="1" applyFill="1" applyBorder="1" applyAlignment="1">
      <alignment horizontal="right"/>
    </xf>
    <xf numFmtId="0" fontId="15" fillId="0" borderId="0" xfId="70" applyFont="1"/>
    <xf numFmtId="0" fontId="14" fillId="26" borderId="0" xfId="70" applyFont="1" applyFill="1" applyBorder="1" applyAlignment="1">
      <alignment horizontal="left"/>
    </xf>
    <xf numFmtId="0" fontId="49" fillId="25" borderId="0" xfId="70" applyFont="1" applyFill="1"/>
    <xf numFmtId="0" fontId="76" fillId="25" borderId="20" xfId="70" applyFont="1" applyFill="1" applyBorder="1"/>
    <xf numFmtId="0" fontId="81" fillId="25" borderId="0" xfId="70" applyFont="1" applyFill="1" applyBorder="1" applyAlignment="1">
      <alignment horizontal="left"/>
    </xf>
    <xf numFmtId="0" fontId="31" fillId="25" borderId="0" xfId="70" applyFont="1" applyFill="1"/>
    <xf numFmtId="0" fontId="83" fillId="25" borderId="20" xfId="70" applyFont="1" applyFill="1" applyBorder="1"/>
    <xf numFmtId="3" fontId="85" fillId="26" borderId="0" xfId="70" applyNumberFormat="1" applyFont="1" applyFill="1" applyBorder="1" applyAlignment="1">
      <alignment horizontal="right"/>
    </xf>
    <xf numFmtId="0" fontId="31" fillId="0" borderId="0" xfId="70" applyFont="1"/>
    <xf numFmtId="3" fontId="7" fillId="25" borderId="0" xfId="70" applyNumberFormat="1" applyFont="1" applyFill="1" applyBorder="1"/>
    <xf numFmtId="0" fontId="73" fillId="25" borderId="20" xfId="70" applyFont="1" applyFill="1" applyBorder="1"/>
    <xf numFmtId="0" fontId="31" fillId="25" borderId="0" xfId="70" applyFont="1" applyFill="1" applyBorder="1" applyAlignment="1"/>
    <xf numFmtId="0" fontId="49" fillId="25" borderId="0" xfId="70" applyFont="1" applyFill="1" applyBorder="1" applyAlignment="1"/>
    <xf numFmtId="0" fontId="4" fillId="26" borderId="20" xfId="70" applyFill="1" applyBorder="1"/>
    <xf numFmtId="0" fontId="50" fillId="26" borderId="0" xfId="70" applyFont="1" applyFill="1" applyBorder="1" applyAlignment="1"/>
    <xf numFmtId="0" fontId="31" fillId="26" borderId="0" xfId="70" applyFont="1" applyFill="1" applyBorder="1"/>
    <xf numFmtId="0" fontId="18" fillId="26" borderId="0" xfId="70" applyFont="1" applyFill="1" applyBorder="1" applyAlignment="1">
      <alignment horizontal="left" wrapText="1"/>
    </xf>
    <xf numFmtId="0" fontId="7" fillId="26" borderId="0" xfId="70" applyFont="1" applyFill="1" applyBorder="1"/>
    <xf numFmtId="0" fontId="49" fillId="26" borderId="0" xfId="70" applyFont="1" applyFill="1" applyBorder="1"/>
    <xf numFmtId="0" fontId="13" fillId="26" borderId="0" xfId="70" applyFont="1" applyFill="1" applyBorder="1" applyAlignment="1">
      <alignment horizontal="center"/>
    </xf>
    <xf numFmtId="0" fontId="13" fillId="26" borderId="0" xfId="70" applyFont="1" applyFill="1" applyBorder="1" applyAlignment="1"/>
    <xf numFmtId="0" fontId="20" fillId="26" borderId="0" xfId="70" applyFont="1" applyFill="1" applyBorder="1" applyAlignment="1">
      <alignment horizontal="left"/>
    </xf>
    <xf numFmtId="0" fontId="12" fillId="25" borderId="0" xfId="70" applyFont="1" applyFill="1"/>
    <xf numFmtId="0" fontId="12" fillId="26" borderId="20" xfId="70" applyFont="1" applyFill="1" applyBorder="1"/>
    <xf numFmtId="0" fontId="13" fillId="26" borderId="0" xfId="70" applyFont="1" applyFill="1" applyBorder="1" applyAlignment="1">
      <alignment horizontal="left" indent="1"/>
    </xf>
    <xf numFmtId="0" fontId="12" fillId="0" borderId="0" xfId="70" applyFont="1"/>
    <xf numFmtId="167" fontId="14" fillId="26" borderId="0" xfId="70" applyNumberFormat="1" applyFont="1" applyFill="1" applyBorder="1" applyAlignment="1">
      <alignment horizontal="center"/>
    </xf>
    <xf numFmtId="165" fontId="11" fillId="26" borderId="0" xfId="70" applyNumberFormat="1" applyFont="1" applyFill="1" applyBorder="1" applyAlignment="1">
      <alignment horizontal="center"/>
    </xf>
    <xf numFmtId="0" fontId="15" fillId="26" borderId="20" xfId="70" applyFont="1" applyFill="1" applyBorder="1"/>
    <xf numFmtId="0" fontId="14" fillId="26" borderId="20" xfId="70" applyFont="1" applyFill="1" applyBorder="1"/>
    <xf numFmtId="0" fontId="5" fillId="26" borderId="0" xfId="70" applyFont="1" applyFill="1" applyBorder="1" applyAlignment="1">
      <alignment horizontal="center" wrapText="1"/>
    </xf>
    <xf numFmtId="0" fontId="5" fillId="26" borderId="0" xfId="70" applyFont="1" applyFill="1" applyBorder="1"/>
    <xf numFmtId="0" fontId="11" fillId="26" borderId="0" xfId="70" applyFont="1" applyFill="1" applyBorder="1" applyAlignment="1">
      <alignment horizontal="left" indent="1"/>
    </xf>
    <xf numFmtId="0" fontId="5" fillId="26" borderId="20" xfId="70" applyFont="1" applyFill="1" applyBorder="1"/>
    <xf numFmtId="0" fontId="86" fillId="26" borderId="0" xfId="70" applyFont="1" applyFill="1" applyBorder="1" applyAlignment="1">
      <alignment horizontal="left"/>
    </xf>
    <xf numFmtId="0" fontId="11" fillId="25" borderId="23" xfId="70" applyFont="1" applyFill="1" applyBorder="1" applyAlignment="1">
      <alignment horizontal="left"/>
    </xf>
    <xf numFmtId="0" fontId="11" fillId="25" borderId="22" xfId="70" applyFont="1" applyFill="1" applyBorder="1" applyAlignment="1">
      <alignment horizontal="left"/>
    </xf>
    <xf numFmtId="0" fontId="7" fillId="25" borderId="0" xfId="70" applyFont="1" applyFill="1" applyBorder="1"/>
    <xf numFmtId="0" fontId="58" fillId="0" borderId="0" xfId="0" applyFont="1"/>
    <xf numFmtId="0" fontId="61" fillId="25" borderId="0" xfId="0" applyFont="1" applyFill="1" applyBorder="1"/>
    <xf numFmtId="0" fontId="0" fillId="25" borderId="21" xfId="0" applyFill="1" applyBorder="1"/>
    <xf numFmtId="0" fontId="7" fillId="25" borderId="19" xfId="0" applyFont="1" applyFill="1" applyBorder="1"/>
    <xf numFmtId="0" fontId="0" fillId="26" borderId="0" xfId="0" applyFill="1" applyBorder="1" applyAlignment="1">
      <alignment vertical="justify" wrapText="1"/>
    </xf>
    <xf numFmtId="0" fontId="47" fillId="25" borderId="0" xfId="0" applyFont="1" applyFill="1"/>
    <xf numFmtId="0" fontId="47" fillId="25" borderId="0" xfId="0" applyFont="1" applyFill="1" applyBorder="1"/>
    <xf numFmtId="0" fontId="47" fillId="0" borderId="0" xfId="0" applyFont="1"/>
    <xf numFmtId="2" fontId="18" fillId="26" borderId="0" xfId="0" applyNumberFormat="1" applyFont="1" applyFill="1" applyBorder="1" applyAlignment="1">
      <alignment horizontal="right"/>
    </xf>
    <xf numFmtId="0" fontId="0" fillId="0" borderId="0" xfId="0" applyAlignment="1"/>
    <xf numFmtId="0" fontId="18" fillId="26" borderId="0" xfId="0" applyFont="1" applyFill="1" applyBorder="1" applyAlignment="1">
      <alignment horizontal="right"/>
    </xf>
    <xf numFmtId="164" fontId="18" fillId="25" borderId="0" xfId="0" applyNumberFormat="1" applyFont="1" applyFill="1" applyBorder="1" applyAlignment="1">
      <alignment horizontal="right"/>
    </xf>
    <xf numFmtId="0" fontId="102" fillId="26" borderId="16" xfId="0" applyFont="1" applyFill="1" applyBorder="1" applyAlignment="1">
      <alignment vertical="center"/>
    </xf>
    <xf numFmtId="0" fontId="102" fillId="26" borderId="17" xfId="0" applyFont="1" applyFill="1" applyBorder="1" applyAlignment="1">
      <alignment vertical="center"/>
    </xf>
    <xf numFmtId="164" fontId="85" fillId="25" borderId="0" xfId="0" applyNumberFormat="1" applyFont="1" applyFill="1" applyBorder="1" applyAlignment="1">
      <alignment horizontal="right"/>
    </xf>
    <xf numFmtId="164" fontId="85" fillId="26" borderId="0" xfId="0" applyNumberFormat="1" applyFont="1" applyFill="1" applyBorder="1" applyAlignment="1">
      <alignment horizontal="right"/>
    </xf>
    <xf numFmtId="0" fontId="0" fillId="25" borderId="0" xfId="0" applyFill="1" applyAlignment="1"/>
    <xf numFmtId="0" fontId="0" fillId="25" borderId="20" xfId="0" applyFill="1" applyBorder="1" applyAlignment="1"/>
    <xf numFmtId="0" fontId="0" fillId="26" borderId="0" xfId="0" applyFill="1" applyAlignment="1"/>
    <xf numFmtId="0" fontId="7" fillId="25" borderId="0" xfId="0" applyFont="1" applyFill="1" applyBorder="1" applyAlignment="1"/>
    <xf numFmtId="0" fontId="58" fillId="25" borderId="0" xfId="0" applyFont="1" applyFill="1" applyAlignment="1"/>
    <xf numFmtId="0" fontId="58" fillId="25" borderId="20" xfId="0" applyFont="1" applyFill="1" applyBorder="1" applyAlignment="1"/>
    <xf numFmtId="0" fontId="85" fillId="25" borderId="0" xfId="0" applyFont="1" applyFill="1" applyBorder="1" applyAlignment="1"/>
    <xf numFmtId="0" fontId="85" fillId="26" borderId="0" xfId="0" applyFont="1" applyFill="1" applyBorder="1" applyAlignment="1"/>
    <xf numFmtId="0" fontId="74" fillId="25" borderId="0" xfId="0" applyFont="1" applyFill="1" applyBorder="1" applyAlignment="1"/>
    <xf numFmtId="0" fontId="58" fillId="0" borderId="0" xfId="0" applyFont="1" applyAlignment="1"/>
    <xf numFmtId="0" fontId="61" fillId="25" borderId="0" xfId="0" applyFont="1" applyFill="1" applyBorder="1" applyAlignment="1"/>
    <xf numFmtId="0" fontId="0" fillId="26" borderId="20" xfId="0" applyFill="1" applyBorder="1" applyAlignment="1"/>
    <xf numFmtId="0" fontId="44" fillId="25" borderId="0" xfId="0" applyFont="1" applyFill="1" applyBorder="1" applyAlignment="1">
      <alignment vertical="top"/>
    </xf>
    <xf numFmtId="0" fontId="11" fillId="25" borderId="0" xfId="0" applyFont="1" applyFill="1" applyBorder="1"/>
    <xf numFmtId="0" fontId="103" fillId="26" borderId="16" xfId="0" applyFont="1" applyFill="1" applyBorder="1" applyAlignment="1">
      <alignment vertical="center"/>
    </xf>
    <xf numFmtId="0" fontId="103" fillId="26" borderId="17" xfId="0" applyFont="1" applyFill="1" applyBorder="1" applyAlignment="1">
      <alignment vertical="center"/>
    </xf>
    <xf numFmtId="0" fontId="11" fillId="26" borderId="0" xfId="0" applyFont="1" applyFill="1" applyBorder="1"/>
    <xf numFmtId="0" fontId="68" fillId="25" borderId="0" xfId="0" applyFont="1" applyFill="1" applyBorder="1" applyAlignment="1">
      <alignment vertical="center"/>
    </xf>
    <xf numFmtId="164" fontId="14" fillId="27" borderId="0" xfId="40" applyNumberFormat="1" applyFont="1" applyFill="1" applyBorder="1" applyAlignment="1">
      <alignment horizontal="center" wrapText="1"/>
    </xf>
    <xf numFmtId="49" fontId="44" fillId="24" borderId="0" xfId="40" applyNumberFormat="1" applyFont="1" applyFill="1" applyBorder="1" applyAlignment="1">
      <alignment horizontal="center" vertical="center" wrapText="1"/>
    </xf>
    <xf numFmtId="167" fontId="14" fillId="26" borderId="0" xfId="62" applyNumberFormat="1" applyFont="1" applyFill="1" applyBorder="1" applyAlignment="1">
      <alignment horizontal="right" indent="1"/>
    </xf>
    <xf numFmtId="167" fontId="72" fillId="27" borderId="0" xfId="40" applyNumberFormat="1" applyFont="1" applyFill="1" applyBorder="1" applyAlignment="1">
      <alignment horizontal="right" wrapText="1" indent="1"/>
    </xf>
    <xf numFmtId="167" fontId="14" fillId="27" borderId="0" xfId="40" applyNumberFormat="1" applyFont="1" applyFill="1" applyBorder="1" applyAlignment="1">
      <alignment horizontal="right" wrapText="1" indent="1"/>
    </xf>
    <xf numFmtId="165" fontId="72" fillId="27" borderId="0" xfId="58" applyNumberFormat="1" applyFont="1" applyFill="1" applyBorder="1" applyAlignment="1">
      <alignment horizontal="right" wrapText="1" indent="1"/>
    </xf>
    <xf numFmtId="2" fontId="14" fillId="27" borderId="0" xfId="40" applyNumberFormat="1" applyFont="1" applyFill="1" applyBorder="1" applyAlignment="1">
      <alignment horizontal="right" wrapText="1" indent="1"/>
    </xf>
    <xf numFmtId="0" fontId="18" fillId="25" borderId="0" xfId="62" applyFont="1" applyFill="1" applyBorder="1" applyAlignment="1">
      <alignment horizontal="right"/>
    </xf>
    <xf numFmtId="0" fontId="4" fillId="25" borderId="0" xfId="62" applyFill="1" applyBorder="1" applyAlignment="1">
      <alignment vertical="top"/>
    </xf>
    <xf numFmtId="0" fontId="18" fillId="24" borderId="0" xfId="40" applyFont="1" applyFill="1" applyBorder="1" applyAlignment="1">
      <alignment vertical="top"/>
    </xf>
    <xf numFmtId="0" fontId="4" fillId="25" borderId="20" xfId="70" applyFill="1" applyBorder="1" applyAlignment="1">
      <alignment vertical="center"/>
    </xf>
    <xf numFmtId="0" fontId="13" fillId="25" borderId="0" xfId="70" applyFont="1" applyFill="1" applyBorder="1" applyAlignment="1">
      <alignment vertical="center"/>
    </xf>
    <xf numFmtId="0" fontId="13" fillId="25" borderId="0" xfId="62" applyFont="1" applyFill="1" applyBorder="1" applyAlignment="1">
      <alignment horizontal="left" indent="1"/>
    </xf>
    <xf numFmtId="167" fontId="14" fillId="27" borderId="0" xfId="40" applyNumberFormat="1" applyFont="1" applyFill="1" applyBorder="1" applyAlignment="1">
      <alignment horizontal="center" wrapText="1"/>
    </xf>
    <xf numFmtId="0" fontId="14" fillId="25" borderId="0" xfId="70" applyFont="1" applyFill="1" applyBorder="1" applyAlignment="1">
      <alignment horizontal="left"/>
    </xf>
    <xf numFmtId="0" fontId="4" fillId="26" borderId="0" xfId="70" applyFill="1"/>
    <xf numFmtId="0" fontId="18" fillId="25" borderId="0" xfId="70" applyFont="1" applyFill="1" applyBorder="1" applyAlignment="1">
      <alignment horizontal="right"/>
    </xf>
    <xf numFmtId="0" fontId="4" fillId="0" borderId="18" xfId="70" applyFill="1" applyBorder="1"/>
    <xf numFmtId="0" fontId="43" fillId="25" borderId="0" xfId="70" applyFont="1" applyFill="1" applyBorder="1" applyAlignment="1">
      <alignment horizontal="left"/>
    </xf>
    <xf numFmtId="0" fontId="4" fillId="0" borderId="0" xfId="70" applyAlignment="1">
      <alignment horizontal="center"/>
    </xf>
    <xf numFmtId="0" fontId="4" fillId="26" borderId="0" xfId="70" applyFill="1" applyBorder="1" applyAlignment="1">
      <alignment vertical="center"/>
    </xf>
    <xf numFmtId="3" fontId="14" fillId="25" borderId="0" xfId="70" applyNumberFormat="1" applyFont="1" applyFill="1" applyBorder="1" applyAlignment="1">
      <alignment horizontal="right"/>
    </xf>
    <xf numFmtId="0" fontId="5" fillId="25" borderId="0" xfId="70" applyFont="1" applyFill="1" applyAlignment="1">
      <alignment vertical="top"/>
    </xf>
    <xf numFmtId="0" fontId="5" fillId="25" borderId="20" xfId="70" applyFont="1" applyFill="1" applyBorder="1" applyAlignment="1">
      <alignment vertical="top"/>
    </xf>
    <xf numFmtId="0" fontId="5" fillId="25" borderId="0" xfId="70" applyFont="1" applyFill="1" applyBorder="1" applyAlignment="1">
      <alignment vertical="top"/>
    </xf>
    <xf numFmtId="0" fontId="5" fillId="0" borderId="0" xfId="70" applyFont="1" applyAlignment="1">
      <alignment vertical="top"/>
    </xf>
    <xf numFmtId="0" fontId="5" fillId="25" borderId="0" xfId="70" applyFont="1" applyFill="1" applyBorder="1" applyAlignment="1">
      <alignment horizontal="center"/>
    </xf>
    <xf numFmtId="0" fontId="7" fillId="25" borderId="0" xfId="70" applyFont="1" applyFill="1" applyBorder="1" applyAlignment="1">
      <alignment vertical="top"/>
    </xf>
    <xf numFmtId="0" fontId="16" fillId="29" borderId="20" xfId="70" applyFont="1" applyFill="1" applyBorder="1" applyAlignment="1">
      <alignment horizontal="center" vertical="center"/>
    </xf>
    <xf numFmtId="0" fontId="96" fillId="35" borderId="0" xfId="68" applyFill="1" applyBorder="1" applyAlignment="1" applyProtection="1"/>
    <xf numFmtId="0" fontId="31" fillId="25" borderId="0" xfId="70" applyFont="1" applyFill="1" applyBorder="1" applyAlignment="1">
      <alignment vertical="top"/>
    </xf>
    <xf numFmtId="0" fontId="14" fillId="25" borderId="0" xfId="70" applyFont="1" applyFill="1" applyBorder="1" applyAlignment="1">
      <alignment vertical="top"/>
    </xf>
    <xf numFmtId="1" fontId="14" fillId="25" borderId="0" xfId="70" applyNumberFormat="1" applyFont="1" applyFill="1" applyBorder="1" applyAlignment="1">
      <alignment vertical="top"/>
    </xf>
    <xf numFmtId="0" fontId="4" fillId="25" borderId="0" xfId="70" applyNumberFormat="1" applyFont="1" applyFill="1" applyBorder="1" applyAlignment="1">
      <alignment vertical="top"/>
    </xf>
    <xf numFmtId="0" fontId="13" fillId="25" borderId="0" xfId="62" applyFont="1" applyFill="1" applyBorder="1" applyAlignment="1">
      <alignment horizontal="left" indent="1"/>
    </xf>
    <xf numFmtId="0" fontId="11" fillId="25" borderId="22" xfId="62" applyFont="1" applyFill="1" applyBorder="1" applyAlignment="1">
      <alignment horizontal="left"/>
    </xf>
    <xf numFmtId="0" fontId="51" fillId="25" borderId="19" xfId="0" applyFont="1" applyFill="1" applyBorder="1"/>
    <xf numFmtId="0" fontId="7" fillId="25" borderId="19" xfId="0" applyFont="1" applyFill="1" applyBorder="1" applyAlignment="1"/>
    <xf numFmtId="0" fontId="4" fillId="0" borderId="0" xfId="62" applyFill="1" applyBorder="1"/>
    <xf numFmtId="3" fontId="4" fillId="25" borderId="0" xfId="70" applyNumberFormat="1" applyFill="1"/>
    <xf numFmtId="0" fontId="13" fillId="25" borderId="18" xfId="70" applyFont="1" applyFill="1" applyBorder="1" applyAlignment="1"/>
    <xf numFmtId="167" fontId="69" fillId="26" borderId="0" xfId="62" applyNumberFormat="1" applyFont="1" applyFill="1" applyBorder="1" applyAlignment="1">
      <alignment horizontal="center"/>
    </xf>
    <xf numFmtId="167" fontId="14" fillId="26" borderId="0" xfId="62" applyNumberFormat="1" applyFont="1" applyFill="1" applyBorder="1" applyAlignment="1">
      <alignment horizontal="center"/>
    </xf>
    <xf numFmtId="164" fontId="53" fillId="26" borderId="0" xfId="40" applyNumberFormat="1" applyFont="1" applyFill="1" applyBorder="1" applyAlignment="1">
      <alignment horizontal="center" wrapText="1"/>
    </xf>
    <xf numFmtId="165" fontId="90" fillId="26" borderId="0" xfId="70" applyNumberFormat="1" applyFont="1" applyFill="1" applyBorder="1"/>
    <xf numFmtId="0" fontId="11" fillId="26" borderId="0" xfId="62" applyFont="1" applyFill="1" applyBorder="1" applyAlignment="1">
      <alignment horizontal="left" indent="1"/>
    </xf>
    <xf numFmtId="0" fontId="11" fillId="26" borderId="0" xfId="62" applyFont="1" applyFill="1" applyBorder="1" applyAlignment="1"/>
    <xf numFmtId="0" fontId="70" fillId="26" borderId="0" xfId="62" applyFont="1" applyFill="1" applyBorder="1" applyAlignment="1">
      <alignment horizontal="left" indent="1"/>
    </xf>
    <xf numFmtId="0" fontId="11" fillId="26" borderId="36" xfId="62" applyFont="1" applyFill="1" applyBorder="1" applyAlignment="1">
      <alignment horizontal="left" indent="1"/>
    </xf>
    <xf numFmtId="0" fontId="11" fillId="26" borderId="36" xfId="62" applyFont="1" applyFill="1" applyBorder="1" applyAlignment="1"/>
    <xf numFmtId="165" fontId="14" fillId="26" borderId="0" xfId="70" applyNumberFormat="1" applyFont="1" applyFill="1" applyBorder="1" applyAlignment="1">
      <alignment horizontal="center"/>
    </xf>
    <xf numFmtId="0" fontId="18" fillId="25" borderId="0" xfId="0" applyFont="1" applyFill="1" applyBorder="1" applyAlignment="1">
      <alignment horizontal="right"/>
    </xf>
    <xf numFmtId="0" fontId="13" fillId="25" borderId="11" xfId="0" applyFont="1" applyFill="1" applyBorder="1" applyAlignment="1">
      <alignment horizontal="center"/>
    </xf>
    <xf numFmtId="0" fontId="72" fillId="25" borderId="0" xfId="0" applyFont="1" applyFill="1" applyBorder="1" applyAlignment="1">
      <alignment horizontal="left"/>
    </xf>
    <xf numFmtId="0" fontId="18" fillId="25" borderId="0" xfId="0" applyFont="1" applyFill="1" applyBorder="1" applyAlignment="1">
      <alignment vertical="top"/>
    </xf>
    <xf numFmtId="0" fontId="7" fillId="25" borderId="0" xfId="0" applyFont="1" applyFill="1" applyBorder="1"/>
    <xf numFmtId="0" fontId="11" fillId="25" borderId="0" xfId="70" applyFont="1" applyFill="1" applyBorder="1" applyAlignment="1">
      <alignment horizontal="left"/>
    </xf>
    <xf numFmtId="0" fontId="12" fillId="25" borderId="0" xfId="0" applyFont="1" applyFill="1" applyBorder="1"/>
    <xf numFmtId="0" fontId="4" fillId="25" borderId="19" xfId="70" applyFill="1" applyBorder="1"/>
    <xf numFmtId="0" fontId="77" fillId="26" borderId="15" xfId="70" applyFont="1" applyFill="1" applyBorder="1" applyAlignment="1">
      <alignment vertical="center"/>
    </xf>
    <xf numFmtId="0" fontId="102" fillId="26" borderId="16" xfId="70" applyFont="1" applyFill="1" applyBorder="1" applyAlignment="1">
      <alignment vertical="center"/>
    </xf>
    <xf numFmtId="0" fontId="102" fillId="26" borderId="17" xfId="70" applyFont="1" applyFill="1" applyBorder="1" applyAlignment="1">
      <alignment vertical="center"/>
    </xf>
    <xf numFmtId="0" fontId="58" fillId="25" borderId="0" xfId="70" applyFont="1" applyFill="1"/>
    <xf numFmtId="0" fontId="58" fillId="25" borderId="0" xfId="70" applyFont="1" applyFill="1" applyBorder="1"/>
    <xf numFmtId="0" fontId="61" fillId="25" borderId="19" xfId="70" applyFont="1" applyFill="1" applyBorder="1"/>
    <xf numFmtId="0" fontId="58" fillId="0" borderId="0" xfId="70" applyFont="1"/>
    <xf numFmtId="0" fontId="59" fillId="0" borderId="0" xfId="70" applyFont="1"/>
    <xf numFmtId="0" fontId="59" fillId="25" borderId="0" xfId="70" applyFont="1" applyFill="1"/>
    <xf numFmtId="0" fontId="59" fillId="25" borderId="0" xfId="70" applyFont="1" applyFill="1" applyBorder="1"/>
    <xf numFmtId="0" fontId="65" fillId="25" borderId="19" xfId="70" applyFont="1" applyFill="1" applyBorder="1"/>
    <xf numFmtId="0" fontId="59" fillId="26" borderId="0" xfId="70" applyFont="1" applyFill="1"/>
    <xf numFmtId="0" fontId="7" fillId="25" borderId="0" xfId="70" applyFont="1" applyFill="1" applyBorder="1" applyAlignment="1">
      <alignment vertical="center"/>
    </xf>
    <xf numFmtId="0" fontId="4" fillId="0" borderId="0" xfId="70" applyBorder="1" applyAlignment="1">
      <alignment vertical="center"/>
    </xf>
    <xf numFmtId="0" fontId="16" fillId="30" borderId="19" xfId="70" applyFont="1" applyFill="1" applyBorder="1" applyAlignment="1">
      <alignment horizontal="center" vertical="center"/>
    </xf>
    <xf numFmtId="3" fontId="5" fillId="25" borderId="22" xfId="70" applyNumberFormat="1" applyFont="1" applyFill="1" applyBorder="1" applyAlignment="1">
      <alignment horizontal="center"/>
    </xf>
    <xf numFmtId="0" fontId="5" fillId="25" borderId="22" xfId="70" applyFont="1" applyFill="1" applyBorder="1" applyAlignment="1">
      <alignment horizontal="center"/>
    </xf>
    <xf numFmtId="3" fontId="5" fillId="25" borderId="0" xfId="70" applyNumberFormat="1" applyFont="1" applyFill="1" applyBorder="1" applyAlignment="1">
      <alignment horizontal="center"/>
    </xf>
    <xf numFmtId="0" fontId="17" fillId="26" borderId="16" xfId="70" applyFont="1" applyFill="1" applyBorder="1" applyAlignment="1">
      <alignment vertical="center"/>
    </xf>
    <xf numFmtId="0" fontId="53" fillId="26" borderId="16" xfId="70" applyFont="1" applyFill="1" applyBorder="1" applyAlignment="1">
      <alignment horizontal="center" vertical="center"/>
    </xf>
    <xf numFmtId="0" fontId="53" fillId="26" borderId="17" xfId="70" applyFont="1" applyFill="1" applyBorder="1" applyAlignment="1">
      <alignment horizontal="center" vertical="center"/>
    </xf>
    <xf numFmtId="0" fontId="17" fillId="25" borderId="0" xfId="70" applyFont="1" applyFill="1" applyBorder="1" applyAlignment="1">
      <alignment vertical="center"/>
    </xf>
    <xf numFmtId="0" fontId="53" fillId="25" borderId="0" xfId="70" applyFont="1" applyFill="1" applyBorder="1" applyAlignment="1">
      <alignment horizontal="center" vertical="center"/>
    </xf>
    <xf numFmtId="0" fontId="73" fillId="25" borderId="0" xfId="70" applyFont="1" applyFill="1"/>
    <xf numFmtId="0" fontId="73" fillId="0" borderId="0" xfId="70" applyFont="1" applyFill="1"/>
    <xf numFmtId="165" fontId="75" fillId="26" borderId="0" xfId="70" applyNumberFormat="1" applyFont="1" applyFill="1" applyBorder="1" applyAlignment="1">
      <alignment horizontal="right" vertical="center"/>
    </xf>
    <xf numFmtId="165" fontId="14" fillId="26" borderId="0" xfId="70" applyNumberFormat="1" applyFont="1" applyFill="1" applyBorder="1" applyAlignment="1">
      <alignment horizontal="right" vertical="center"/>
    </xf>
    <xf numFmtId="165" fontId="5" fillId="25" borderId="0" xfId="70" applyNumberFormat="1" applyFont="1" applyFill="1" applyBorder="1" applyAlignment="1">
      <alignment horizontal="right" vertical="center"/>
    </xf>
    <xf numFmtId="0" fontId="72" fillId="25" borderId="0" xfId="70" applyFont="1" applyFill="1" applyBorder="1" applyAlignment="1">
      <alignment horizontal="center" vertical="center"/>
    </xf>
    <xf numFmtId="165" fontId="75" fillId="25" borderId="0" xfId="70" applyNumberFormat="1" applyFont="1" applyFill="1" applyBorder="1" applyAlignment="1">
      <alignment horizontal="center" vertical="center"/>
    </xf>
    <xf numFmtId="165" fontId="72" fillId="26" borderId="0" xfId="70" applyNumberFormat="1" applyFont="1" applyFill="1" applyBorder="1" applyAlignment="1">
      <alignment horizontal="right" vertical="center" wrapText="1"/>
    </xf>
    <xf numFmtId="0" fontId="76" fillId="25" borderId="0" xfId="70" applyFont="1" applyFill="1" applyAlignment="1">
      <alignment vertical="center"/>
    </xf>
    <xf numFmtId="0" fontId="76" fillId="25" borderId="20" xfId="70" applyFont="1" applyFill="1" applyBorder="1" applyAlignment="1">
      <alignment vertical="center"/>
    </xf>
    <xf numFmtId="0" fontId="76" fillId="0" borderId="0" xfId="70" applyFont="1" applyFill="1" applyBorder="1" applyAlignment="1">
      <alignment vertical="center"/>
    </xf>
    <xf numFmtId="165" fontId="72" fillId="26" borderId="0" xfId="70" applyNumberFormat="1" applyFont="1" applyFill="1" applyBorder="1" applyAlignment="1">
      <alignment horizontal="right" vertical="center"/>
    </xf>
    <xf numFmtId="0" fontId="76" fillId="0" borderId="0" xfId="70" applyFont="1" applyFill="1" applyAlignment="1">
      <alignment vertical="center"/>
    </xf>
    <xf numFmtId="49" fontId="14" fillId="25" borderId="0" xfId="70" applyNumberFormat="1" applyFont="1" applyFill="1" applyBorder="1" applyAlignment="1">
      <alignment horizontal="left" indent="1"/>
    </xf>
    <xf numFmtId="165" fontId="5" fillId="25" borderId="0" xfId="70" applyNumberFormat="1" applyFont="1" applyFill="1" applyBorder="1" applyAlignment="1">
      <alignment horizontal="center" vertical="center"/>
    </xf>
    <xf numFmtId="49" fontId="75" fillId="25" borderId="0" xfId="70" applyNumberFormat="1" applyFont="1" applyFill="1" applyBorder="1" applyAlignment="1">
      <alignment horizontal="left" indent="1"/>
    </xf>
    <xf numFmtId="0" fontId="26" fillId="25" borderId="0" xfId="70" applyFont="1" applyFill="1"/>
    <xf numFmtId="0" fontId="26" fillId="25" borderId="20" xfId="70" applyFont="1" applyFill="1" applyBorder="1"/>
    <xf numFmtId="49" fontId="13" fillId="25" borderId="0" xfId="70" applyNumberFormat="1" applyFont="1" applyFill="1" applyBorder="1" applyAlignment="1">
      <alignment horizontal="left" indent="1"/>
    </xf>
    <xf numFmtId="0" fontId="26" fillId="0" borderId="0" xfId="70" applyFont="1" applyFill="1"/>
    <xf numFmtId="0" fontId="72" fillId="25" borderId="0" xfId="70" applyFont="1" applyFill="1"/>
    <xf numFmtId="0" fontId="72" fillId="25" borderId="20" xfId="70" applyFont="1" applyFill="1" applyBorder="1"/>
    <xf numFmtId="49" fontId="72" fillId="25" borderId="0" xfId="70" applyNumberFormat="1" applyFont="1" applyFill="1" applyBorder="1" applyAlignment="1">
      <alignment horizontal="left" indent="1"/>
    </xf>
    <xf numFmtId="0" fontId="72" fillId="0" borderId="0" xfId="70" applyFont="1" applyFill="1"/>
    <xf numFmtId="0" fontId="58" fillId="25" borderId="20" xfId="70" applyFont="1" applyFill="1" applyBorder="1"/>
    <xf numFmtId="0" fontId="57" fillId="25" borderId="0" xfId="70" applyFont="1" applyFill="1" applyBorder="1" applyAlignment="1">
      <alignment horizontal="left"/>
    </xf>
    <xf numFmtId="0" fontId="57" fillId="25" borderId="0" xfId="70" applyFont="1" applyFill="1" applyBorder="1" applyAlignment="1">
      <alignment horizontal="justify" vertical="center"/>
    </xf>
    <xf numFmtId="165" fontId="57" fillId="25" borderId="0" xfId="70" applyNumberFormat="1" applyFont="1" applyFill="1" applyBorder="1" applyAlignment="1">
      <alignment horizontal="center" vertical="center"/>
    </xf>
    <xf numFmtId="165" fontId="57" fillId="25" borderId="0" xfId="70" applyNumberFormat="1" applyFont="1" applyFill="1" applyBorder="1" applyAlignment="1">
      <alignment horizontal="right" vertical="center" wrapText="1"/>
    </xf>
    <xf numFmtId="0" fontId="16" fillId="30" borderId="20" xfId="70" applyFont="1" applyFill="1" applyBorder="1" applyAlignment="1">
      <alignment horizontal="center" vertical="center"/>
    </xf>
    <xf numFmtId="49" fontId="5" fillId="25" borderId="0" xfId="70" applyNumberFormat="1" applyFont="1" applyFill="1" applyBorder="1" applyAlignment="1">
      <alignment horizontal="center"/>
    </xf>
    <xf numFmtId="49" fontId="14" fillId="25" borderId="0" xfId="70" applyNumberFormat="1" applyFont="1" applyFill="1" applyBorder="1" applyAlignment="1">
      <alignment horizontal="center"/>
    </xf>
    <xf numFmtId="0" fontId="14" fillId="25" borderId="0" xfId="70" applyNumberFormat="1" applyFont="1" applyFill="1" applyBorder="1" applyAlignment="1">
      <alignment horizontal="center"/>
    </xf>
    <xf numFmtId="3" fontId="4" fillId="0" borderId="0" xfId="70" applyNumberFormat="1" applyAlignment="1">
      <alignment horizontal="center"/>
    </xf>
    <xf numFmtId="0" fontId="72" fillId="25" borderId="0" xfId="70" applyFont="1" applyFill="1" applyBorder="1" applyAlignment="1">
      <alignment horizontal="left"/>
    </xf>
    <xf numFmtId="0" fontId="32" fillId="25" borderId="0" xfId="70" applyFont="1" applyFill="1" applyAlignment="1">
      <alignment vertical="center"/>
    </xf>
    <xf numFmtId="0" fontId="32" fillId="25" borderId="20" xfId="70" applyFont="1" applyFill="1" applyBorder="1" applyAlignment="1">
      <alignment vertical="center"/>
    </xf>
    <xf numFmtId="0" fontId="72" fillId="25" borderId="0" xfId="70" applyFont="1" applyFill="1" applyBorder="1" applyAlignment="1">
      <alignment horizontal="left" vertical="center"/>
    </xf>
    <xf numFmtId="0" fontId="81" fillId="25" borderId="0" xfId="70" applyFont="1" applyFill="1" applyBorder="1" applyAlignment="1">
      <alignment horizontal="left" vertical="center"/>
    </xf>
    <xf numFmtId="0" fontId="32" fillId="0" borderId="0" xfId="70" applyFont="1" applyAlignment="1">
      <alignment vertical="center"/>
    </xf>
    <xf numFmtId="0" fontId="32" fillId="26" borderId="0" xfId="70" applyFont="1" applyFill="1" applyBorder="1" applyAlignment="1">
      <alignment vertical="center"/>
    </xf>
    <xf numFmtId="0" fontId="34" fillId="26" borderId="0" xfId="70" applyFont="1" applyFill="1" applyBorder="1" applyAlignment="1">
      <alignment vertical="center"/>
    </xf>
    <xf numFmtId="0" fontId="32" fillId="0" borderId="0" xfId="70" applyFont="1" applyBorder="1" applyAlignment="1">
      <alignment vertical="center"/>
    </xf>
    <xf numFmtId="164" fontId="4" fillId="26" borderId="0" xfId="70" applyNumberFormat="1" applyFill="1" applyBorder="1"/>
    <xf numFmtId="0" fontId="15" fillId="25" borderId="0" xfId="70" applyFont="1" applyFill="1" applyBorder="1" applyAlignment="1">
      <alignment vertical="center"/>
    </xf>
    <xf numFmtId="0" fontId="6" fillId="25" borderId="0" xfId="70" applyFont="1" applyFill="1" applyBorder="1" applyAlignment="1">
      <alignment vertical="center"/>
    </xf>
    <xf numFmtId="0" fontId="32" fillId="25" borderId="20" xfId="70" applyFont="1" applyFill="1" applyBorder="1"/>
    <xf numFmtId="0" fontId="34" fillId="25" borderId="0" xfId="70" applyFont="1" applyFill="1" applyBorder="1"/>
    <xf numFmtId="3" fontId="14" fillId="25" borderId="0" xfId="70" applyNumberFormat="1" applyFont="1" applyFill="1" applyBorder="1"/>
    <xf numFmtId="0" fontId="11" fillId="25" borderId="0" xfId="70" applyFont="1" applyFill="1" applyAlignment="1"/>
    <xf numFmtId="0" fontId="11" fillId="25" borderId="20" xfId="70" applyFont="1" applyFill="1" applyBorder="1" applyAlignment="1"/>
    <xf numFmtId="0" fontId="11" fillId="0" borderId="0" xfId="70" applyFont="1" applyAlignment="1"/>
    <xf numFmtId="3" fontId="5" fillId="25" borderId="0" xfId="70" applyNumberFormat="1" applyFont="1" applyFill="1" applyBorder="1"/>
    <xf numFmtId="0" fontId="4" fillId="0" borderId="20" xfId="70" applyBorder="1"/>
    <xf numFmtId="0" fontId="18" fillId="25" borderId="0" xfId="70" applyFont="1" applyFill="1" applyBorder="1" applyAlignment="1">
      <alignment vertical="center"/>
    </xf>
    <xf numFmtId="0" fontId="14" fillId="25" borderId="0" xfId="70" applyFont="1" applyFill="1" applyBorder="1" applyAlignment="1">
      <alignment horizontal="left" vertical="center"/>
    </xf>
    <xf numFmtId="0" fontId="16" fillId="38" borderId="20" xfId="70" applyFont="1" applyFill="1" applyBorder="1" applyAlignment="1">
      <alignment horizontal="center" vertical="center"/>
    </xf>
    <xf numFmtId="0" fontId="13" fillId="24" borderId="0" xfId="40" applyFont="1" applyFill="1" applyBorder="1" applyAlignment="1">
      <alignment horizontal="left" indent="2"/>
    </xf>
    <xf numFmtId="0" fontId="31" fillId="24" borderId="0" xfId="40" applyFont="1" applyFill="1" applyBorder="1" applyAlignment="1">
      <alignment horizontal="left" vertical="top" wrapText="1"/>
    </xf>
    <xf numFmtId="49" fontId="14" fillId="25" borderId="0" xfId="70" applyNumberFormat="1" applyFont="1" applyFill="1" applyBorder="1" applyAlignment="1">
      <alignment horizontal="left"/>
    </xf>
    <xf numFmtId="3" fontId="4" fillId="0" borderId="0" xfId="70" applyNumberFormat="1" applyFill="1" applyAlignment="1">
      <alignment horizontal="center"/>
    </xf>
    <xf numFmtId="3" fontId="13" fillId="26" borderId="0" xfId="40" applyNumberFormat="1" applyFont="1" applyFill="1" applyBorder="1" applyAlignment="1">
      <alignment horizontal="right" wrapText="1"/>
    </xf>
    <xf numFmtId="3" fontId="11" fillId="26" borderId="10" xfId="70" applyNumberFormat="1" applyFont="1" applyFill="1" applyBorder="1" applyAlignment="1">
      <alignment horizontal="center"/>
    </xf>
    <xf numFmtId="3" fontId="4" fillId="26" borderId="0" xfId="70" applyNumberFormat="1" applyFill="1" applyBorder="1" applyAlignment="1">
      <alignment horizontal="center"/>
    </xf>
    <xf numFmtId="164" fontId="72" fillId="26" borderId="0" xfId="40" applyNumberFormat="1" applyFont="1" applyFill="1" applyBorder="1" applyAlignment="1">
      <alignment horizontal="right" indent="1"/>
    </xf>
    <xf numFmtId="0" fontId="73" fillId="26" borderId="0" xfId="70" applyFont="1" applyFill="1"/>
    <xf numFmtId="165" fontId="73" fillId="26" borderId="0" xfId="70" applyNumberFormat="1" applyFont="1" applyFill="1" applyBorder="1" applyAlignment="1">
      <alignment horizontal="center" vertical="center"/>
    </xf>
    <xf numFmtId="165" fontId="4" fillId="26" borderId="0" xfId="70" applyNumberFormat="1" applyFont="1" applyFill="1" applyBorder="1" applyAlignment="1">
      <alignment horizontal="center" vertical="center"/>
    </xf>
    <xf numFmtId="0" fontId="76" fillId="26" borderId="0" xfId="70" applyFont="1" applyFill="1" applyAlignment="1">
      <alignment vertical="center"/>
    </xf>
    <xf numFmtId="165" fontId="26" fillId="26" borderId="0" xfId="70" applyNumberFormat="1" applyFont="1" applyFill="1" applyBorder="1" applyAlignment="1">
      <alignment horizontal="center" vertical="center"/>
    </xf>
    <xf numFmtId="165" fontId="72" fillId="26" borderId="0" xfId="70" applyNumberFormat="1" applyFont="1" applyFill="1" applyBorder="1" applyAlignment="1">
      <alignment horizontal="center" vertical="center"/>
    </xf>
    <xf numFmtId="0" fontId="14" fillId="26" borderId="0" xfId="70" applyNumberFormat="1" applyFont="1" applyFill="1" applyBorder="1" applyAlignment="1">
      <alignment horizontal="right"/>
    </xf>
    <xf numFmtId="0" fontId="13" fillId="25" borderId="59" xfId="62" applyFont="1" applyFill="1" applyBorder="1" applyAlignment="1">
      <alignment horizontal="center"/>
    </xf>
    <xf numFmtId="0" fontId="13" fillId="25" borderId="60" xfId="62" applyFont="1" applyFill="1" applyBorder="1" applyAlignment="1">
      <alignment horizontal="center"/>
    </xf>
    <xf numFmtId="0" fontId="14" fillId="25" borderId="0" xfId="0" applyFont="1" applyFill="1" applyBorder="1" applyAlignment="1">
      <alignment horizontal="left"/>
    </xf>
    <xf numFmtId="0" fontId="18" fillId="25" borderId="0" xfId="0" applyFont="1" applyFill="1" applyBorder="1" applyAlignment="1">
      <alignment horizontal="right"/>
    </xf>
    <xf numFmtId="0" fontId="13" fillId="25" borderId="11" xfId="0" applyFont="1" applyFill="1" applyBorder="1" applyAlignment="1">
      <alignment horizontal="center"/>
    </xf>
    <xf numFmtId="0" fontId="7" fillId="25" borderId="0" xfId="0" applyFont="1" applyFill="1" applyBorder="1"/>
    <xf numFmtId="0" fontId="12" fillId="25" borderId="0" xfId="0" applyFont="1" applyFill="1" applyBorder="1"/>
    <xf numFmtId="0" fontId="26" fillId="26" borderId="0" xfId="62" applyFont="1" applyFill="1" applyBorder="1"/>
    <xf numFmtId="3" fontId="14" fillId="26" borderId="0" xfId="62" applyNumberFormat="1" applyFont="1" applyFill="1" applyBorder="1" applyAlignment="1">
      <alignment horizontal="right" indent="2"/>
    </xf>
    <xf numFmtId="0" fontId="58" fillId="26" borderId="0" xfId="62" applyFont="1" applyFill="1" applyBorder="1" applyAlignment="1"/>
    <xf numFmtId="0" fontId="15" fillId="26" borderId="0" xfId="62" applyFont="1" applyFill="1" applyBorder="1"/>
    <xf numFmtId="0" fontId="14" fillId="26" borderId="0" xfId="0" applyFont="1" applyFill="1" applyBorder="1" applyAlignment="1">
      <alignment horizontal="left"/>
    </xf>
    <xf numFmtId="0" fontId="18" fillId="26" borderId="0" xfId="70" applyFont="1" applyFill="1" applyBorder="1" applyAlignment="1">
      <alignment horizontal="left"/>
    </xf>
    <xf numFmtId="0" fontId="72" fillId="25" borderId="0" xfId="70" applyFont="1" applyFill="1" applyBorder="1" applyAlignment="1"/>
    <xf numFmtId="167" fontId="32" fillId="0" borderId="0" xfId="70" applyNumberFormat="1" applyFont="1" applyBorder="1" applyAlignment="1">
      <alignment vertical="center"/>
    </xf>
    <xf numFmtId="0" fontId="72" fillId="25" borderId="20" xfId="70" applyFont="1" applyFill="1" applyBorder="1" applyAlignment="1">
      <alignment horizontal="left" indent="1"/>
    </xf>
    <xf numFmtId="0" fontId="4" fillId="44" borderId="0" xfId="70" applyFill="1" applyBorder="1"/>
    <xf numFmtId="0" fontId="14" fillId="44" borderId="0" xfId="70" applyFont="1" applyFill="1" applyBorder="1"/>
    <xf numFmtId="164" fontId="14" fillId="45" borderId="0" xfId="40" applyNumberFormat="1" applyFont="1" applyFill="1" applyBorder="1" applyAlignment="1">
      <alignment horizontal="center" wrapText="1"/>
    </xf>
    <xf numFmtId="0" fontId="7" fillId="44" borderId="0" xfId="70" applyFont="1" applyFill="1" applyBorder="1"/>
    <xf numFmtId="0" fontId="4" fillId="35" borderId="0" xfId="70" applyFill="1" applyBorder="1"/>
    <xf numFmtId="164" fontId="4" fillId="35" borderId="0" xfId="70" applyNumberFormat="1" applyFill="1" applyBorder="1"/>
    <xf numFmtId="0" fontId="18" fillId="35" borderId="0" xfId="70" applyFont="1" applyFill="1" applyBorder="1" applyAlignment="1">
      <alignment horizontal="right"/>
    </xf>
    <xf numFmtId="0" fontId="7" fillId="35" borderId="0" xfId="70" applyFont="1" applyFill="1" applyBorder="1"/>
    <xf numFmtId="0" fontId="108" fillId="0" borderId="0" xfId="70" applyFont="1" applyBorder="1" applyAlignment="1">
      <alignment vertical="center"/>
    </xf>
    <xf numFmtId="0" fontId="108" fillId="0" borderId="0" xfId="70" applyFont="1" applyBorder="1"/>
    <xf numFmtId="0" fontId="109" fillId="0" borderId="0" xfId="70" applyFont="1" applyBorder="1" applyAlignment="1">
      <alignment wrapText="1"/>
    </xf>
    <xf numFmtId="0" fontId="108" fillId="0" borderId="0" xfId="70" applyFont="1"/>
    <xf numFmtId="167" fontId="108" fillId="0" borderId="0" xfId="70" applyNumberFormat="1" applyFont="1" applyBorder="1" applyAlignment="1">
      <alignment vertical="center"/>
    </xf>
    <xf numFmtId="165" fontId="108" fillId="0" borderId="0" xfId="70" applyNumberFormat="1" applyFont="1" applyBorder="1" applyAlignment="1">
      <alignment vertical="center"/>
    </xf>
    <xf numFmtId="0" fontId="4" fillId="0" borderId="0" xfId="70" applyFill="1" applyAlignment="1">
      <alignment vertical="center"/>
    </xf>
    <xf numFmtId="0" fontId="4" fillId="0" borderId="20" xfId="70" applyFill="1" applyBorder="1" applyAlignment="1">
      <alignment vertical="center"/>
    </xf>
    <xf numFmtId="0" fontId="4" fillId="0" borderId="0" xfId="70" applyFill="1" applyBorder="1" applyAlignment="1">
      <alignment vertical="center"/>
    </xf>
    <xf numFmtId="0" fontId="108" fillId="0" borderId="0" xfId="70" applyFont="1" applyFill="1" applyBorder="1" applyAlignment="1">
      <alignment vertical="center"/>
    </xf>
    <xf numFmtId="0" fontId="4" fillId="26" borderId="0" xfId="70" applyFill="1" applyAlignment="1">
      <alignment vertical="center"/>
    </xf>
    <xf numFmtId="0" fontId="13" fillId="26" borderId="11" xfId="62" applyFont="1" applyFill="1" applyBorder="1" applyAlignment="1">
      <alignment horizontal="center" vertical="center"/>
    </xf>
    <xf numFmtId="0" fontId="32" fillId="0" borderId="0" xfId="70" applyFont="1" applyFill="1"/>
    <xf numFmtId="0" fontId="110" fillId="46" borderId="0" xfId="70" applyFont="1" applyFill="1" applyBorder="1"/>
    <xf numFmtId="0" fontId="110" fillId="46" borderId="0" xfId="70" applyFont="1" applyFill="1" applyBorder="1" applyAlignment="1">
      <alignment vertical="center"/>
    </xf>
    <xf numFmtId="167" fontId="72" fillId="26" borderId="0" xfId="59" applyNumberFormat="1" applyFont="1" applyFill="1" applyBorder="1" applyAlignment="1">
      <alignment horizontal="right"/>
    </xf>
    <xf numFmtId="167" fontId="14" fillId="26" borderId="0" xfId="59" applyNumberFormat="1" applyFont="1" applyFill="1" applyBorder="1" applyAlignment="1">
      <alignment horizontal="right"/>
    </xf>
    <xf numFmtId="167" fontId="14" fillId="26" borderId="0" xfId="59" applyNumberFormat="1" applyFont="1" applyFill="1" applyBorder="1" applyAlignment="1">
      <alignment horizontal="right" indent="1"/>
    </xf>
    <xf numFmtId="2" fontId="11" fillId="26" borderId="0" xfId="62" applyNumberFormat="1" applyFont="1" applyFill="1" applyBorder="1" applyAlignment="1">
      <alignment horizontal="left" indent="1"/>
    </xf>
    <xf numFmtId="0" fontId="18" fillId="25" borderId="0" xfId="70" applyFont="1" applyFill="1" applyBorder="1" applyAlignment="1">
      <alignment horizontal="right"/>
    </xf>
    <xf numFmtId="0" fontId="4" fillId="25" borderId="20" xfId="70" applyFill="1" applyBorder="1" applyAlignment="1"/>
    <xf numFmtId="0" fontId="14" fillId="24" borderId="0" xfId="61" applyFont="1" applyFill="1" applyBorder="1" applyAlignment="1">
      <alignment horizontal="left"/>
    </xf>
    <xf numFmtId="0" fontId="98" fillId="27" borderId="0" xfId="61" applyFont="1" applyFill="1" applyBorder="1" applyAlignment="1">
      <alignment horizontal="left"/>
    </xf>
    <xf numFmtId="0" fontId="14" fillId="24" borderId="0" xfId="61" applyFont="1" applyFill="1" applyBorder="1" applyAlignment="1"/>
    <xf numFmtId="0" fontId="13" fillId="24" borderId="0" xfId="40" applyFont="1" applyFill="1" applyBorder="1" applyAlignment="1" applyProtection="1">
      <alignment horizontal="left" indent="1"/>
    </xf>
    <xf numFmtId="0" fontId="18" fillId="24" borderId="0" xfId="40" applyFont="1" applyFill="1" applyBorder="1" applyAlignment="1" applyProtection="1">
      <alignment horizontal="left" indent="1"/>
    </xf>
    <xf numFmtId="168" fontId="14" fillId="24" borderId="0" xfId="40" applyNumberFormat="1" applyFont="1" applyFill="1" applyBorder="1" applyAlignment="1" applyProtection="1">
      <alignment horizontal="right" wrapText="1"/>
    </xf>
    <xf numFmtId="0" fontId="13" fillId="24" borderId="0" xfId="40" applyFont="1" applyFill="1" applyBorder="1" applyProtection="1"/>
    <xf numFmtId="0" fontId="14" fillId="24" borderId="0" xfId="40" applyFont="1" applyFill="1" applyBorder="1" applyProtection="1"/>
    <xf numFmtId="0" fontId="72" fillId="24" borderId="0" xfId="40" applyFont="1" applyFill="1" applyBorder="1" applyProtection="1"/>
    <xf numFmtId="0" fontId="13" fillId="24" borderId="0" xfId="40" applyFont="1" applyFill="1" applyBorder="1" applyAlignment="1" applyProtection="1">
      <alignment horizontal="left"/>
    </xf>
    <xf numFmtId="3" fontId="11" fillId="26" borderId="0" xfId="70" applyNumberFormat="1" applyFont="1" applyFill="1" applyBorder="1" applyAlignment="1">
      <alignment horizontal="right"/>
    </xf>
    <xf numFmtId="0" fontId="72" fillId="44" borderId="0" xfId="70" applyFont="1" applyFill="1" applyBorder="1" applyAlignment="1">
      <alignment horizontal="right"/>
    </xf>
    <xf numFmtId="167" fontId="72" fillId="25" borderId="0" xfId="59" applyNumberFormat="1" applyFont="1" applyFill="1" applyBorder="1" applyAlignment="1">
      <alignment horizontal="right" indent="1"/>
    </xf>
    <xf numFmtId="170" fontId="13" fillId="25" borderId="11" xfId="70" applyNumberFormat="1" applyFont="1" applyFill="1" applyBorder="1" applyAlignment="1">
      <alignment horizontal="center"/>
    </xf>
    <xf numFmtId="171" fontId="18" fillId="26" borderId="0" xfId="40" applyNumberFormat="1" applyFont="1" applyFill="1" applyBorder="1" applyAlignment="1">
      <alignment horizontal="right" wrapText="1"/>
    </xf>
    <xf numFmtId="171" fontId="18" fillId="25" borderId="0" xfId="40" applyNumberFormat="1" applyFont="1" applyFill="1" applyBorder="1" applyAlignment="1">
      <alignment horizontal="right" wrapText="1"/>
    </xf>
    <xf numFmtId="165" fontId="72" fillId="25" borderId="0" xfId="0" applyNumberFormat="1" applyFont="1" applyFill="1" applyBorder="1" applyAlignment="1">
      <alignment horizontal="center" vertical="center"/>
    </xf>
    <xf numFmtId="165" fontId="5" fillId="25" borderId="0" xfId="0" applyNumberFormat="1" applyFont="1" applyFill="1" applyBorder="1" applyAlignment="1">
      <alignment horizontal="center"/>
    </xf>
    <xf numFmtId="0" fontId="13" fillId="25" borderId="11" xfId="70" applyFont="1" applyFill="1" applyBorder="1" applyAlignment="1" applyProtection="1">
      <alignment horizontal="center"/>
    </xf>
    <xf numFmtId="0" fontId="13" fillId="25" borderId="12" xfId="70" applyFont="1" applyFill="1" applyBorder="1" applyAlignment="1" applyProtection="1">
      <alignment horizontal="center"/>
    </xf>
    <xf numFmtId="165" fontId="14" fillId="27" borderId="0" xfId="40" applyNumberFormat="1" applyFont="1" applyFill="1" applyBorder="1" applyAlignment="1">
      <alignment horizontal="right" wrapText="1" indent="1"/>
    </xf>
    <xf numFmtId="0" fontId="49" fillId="25" borderId="0" xfId="70" applyFont="1" applyFill="1" applyAlignment="1"/>
    <xf numFmtId="0" fontId="49" fillId="0" borderId="0" xfId="70" applyFont="1" applyBorder="1" applyAlignment="1"/>
    <xf numFmtId="0" fontId="86" fillId="25" borderId="0" xfId="70" applyFont="1" applyFill="1" applyBorder="1" applyAlignment="1">
      <alignment horizontal="left"/>
    </xf>
    <xf numFmtId="0" fontId="7" fillId="25" borderId="0" xfId="70" applyFont="1" applyFill="1" applyBorder="1" applyAlignment="1"/>
    <xf numFmtId="0" fontId="49" fillId="0" borderId="0" xfId="70" applyFont="1" applyAlignment="1"/>
    <xf numFmtId="167" fontId="5" fillId="26" borderId="0" xfId="70" applyNumberFormat="1" applyFont="1" applyFill="1" applyBorder="1" applyAlignment="1">
      <alignment horizontal="right" indent="3"/>
    </xf>
    <xf numFmtId="167" fontId="98" fillId="26" borderId="0" xfId="70" applyNumberFormat="1" applyFont="1" applyFill="1" applyBorder="1" applyAlignment="1">
      <alignment horizontal="right" indent="3"/>
    </xf>
    <xf numFmtId="0" fontId="113" fillId="25" borderId="0" xfId="70" applyFont="1" applyFill="1" applyBorder="1" applyAlignment="1">
      <alignment horizontal="left" vertical="center"/>
    </xf>
    <xf numFmtId="0" fontId="0" fillId="25" borderId="22" xfId="51" applyFont="1" applyFill="1" applyBorder="1"/>
    <xf numFmtId="3" fontId="32" fillId="0" borderId="0" xfId="70" applyNumberFormat="1" applyFont="1" applyBorder="1" applyAlignment="1">
      <alignment vertical="center"/>
    </xf>
    <xf numFmtId="165" fontId="32" fillId="0" borderId="0" xfId="70" applyNumberFormat="1" applyFont="1" applyBorder="1" applyAlignment="1">
      <alignment vertical="center"/>
    </xf>
    <xf numFmtId="0" fontId="14" fillId="24" borderId="0" xfId="40" applyFont="1" applyFill="1" applyBorder="1"/>
    <xf numFmtId="0" fontId="14" fillId="36" borderId="0" xfId="62" applyFont="1" applyFill="1" applyAlignment="1">
      <alignment vertical="center" wrapText="1"/>
    </xf>
    <xf numFmtId="0" fontId="93" fillId="38" borderId="0" xfId="62" applyFont="1" applyFill="1" applyBorder="1" applyAlignment="1">
      <alignment vertical="center"/>
    </xf>
    <xf numFmtId="0" fontId="5" fillId="36" borderId="0" xfId="62" applyFont="1" applyFill="1" applyAlignment="1">
      <alignment horizontal="left" vertical="center"/>
    </xf>
    <xf numFmtId="0" fontId="12" fillId="36" borderId="0" xfId="62" applyFont="1" applyFill="1" applyBorder="1" applyAlignment="1">
      <alignment horizontal="right" vertical="top" wrapText="1"/>
    </xf>
    <xf numFmtId="0" fontId="11" fillId="32" borderId="0" xfId="62" applyFont="1" applyFill="1" applyBorder="1" applyAlignment="1">
      <alignment horizontal="right"/>
    </xf>
    <xf numFmtId="0" fontId="12" fillId="32" borderId="0" xfId="62" applyFont="1" applyFill="1" applyBorder="1" applyAlignment="1">
      <alignment horizontal="right" vertical="top" wrapText="1"/>
    </xf>
    <xf numFmtId="0" fontId="12" fillId="36" borderId="38" xfId="62" applyFont="1" applyFill="1" applyBorder="1" applyAlignment="1">
      <alignment horizontal="right" vertical="top" wrapText="1"/>
    </xf>
    <xf numFmtId="0" fontId="13" fillId="36" borderId="0" xfId="62" applyFont="1" applyFill="1" applyBorder="1" applyAlignment="1">
      <alignment horizontal="right" vertical="center"/>
    </xf>
    <xf numFmtId="0" fontId="14" fillId="36" borderId="0" xfId="62" applyFont="1" applyFill="1" applyBorder="1" applyAlignment="1">
      <alignment horizontal="right" vertical="center" wrapText="1"/>
    </xf>
    <xf numFmtId="0" fontId="13" fillId="36" borderId="0" xfId="62" applyFont="1" applyFill="1" applyBorder="1" applyAlignment="1">
      <alignment horizontal="right" vertical="center" wrapText="1"/>
    </xf>
    <xf numFmtId="0" fontId="14" fillId="36" borderId="0" xfId="62" applyFont="1" applyFill="1" applyBorder="1" applyAlignment="1">
      <alignment horizontal="right" vertical="top" wrapText="1"/>
    </xf>
    <xf numFmtId="0" fontId="14" fillId="36" borderId="0" xfId="62" applyFont="1" applyFill="1" applyBorder="1" applyAlignment="1">
      <alignment horizontal="right" vertical="center"/>
    </xf>
    <xf numFmtId="0" fontId="14" fillId="36" borderId="0" xfId="62" applyFont="1" applyFill="1" applyBorder="1" applyAlignment="1">
      <alignment horizontal="right"/>
    </xf>
    <xf numFmtId="0" fontId="14" fillId="36" borderId="0" xfId="62" applyFont="1" applyFill="1" applyBorder="1" applyAlignment="1">
      <alignment horizontal="right" wrapText="1"/>
    </xf>
    <xf numFmtId="0" fontId="14" fillId="36" borderId="38" xfId="62" applyFont="1" applyFill="1" applyBorder="1" applyAlignment="1">
      <alignment horizontal="right"/>
    </xf>
    <xf numFmtId="0" fontId="4" fillId="36" borderId="0" xfId="62" applyFill="1" applyBorder="1" applyAlignment="1">
      <alignment horizontal="right" vertical="center"/>
    </xf>
    <xf numFmtId="0" fontId="4" fillId="36" borderId="0" xfId="62" applyFill="1" applyBorder="1" applyAlignment="1">
      <alignment horizontal="right"/>
    </xf>
    <xf numFmtId="1" fontId="103" fillId="26" borderId="0" xfId="70" applyNumberFormat="1" applyFont="1" applyFill="1" applyBorder="1" applyAlignment="1">
      <alignment horizontal="right"/>
    </xf>
    <xf numFmtId="0" fontId="18" fillId="27" borderId="0" xfId="40" applyFont="1" applyFill="1" applyBorder="1" applyAlignment="1"/>
    <xf numFmtId="0" fontId="18" fillId="24" borderId="19" xfId="61" applyFont="1" applyFill="1" applyBorder="1" applyAlignment="1">
      <alignment horizontal="left" wrapText="1"/>
    </xf>
    <xf numFmtId="0" fontId="13" fillId="26" borderId="12" xfId="70" applyFont="1" applyFill="1" applyBorder="1" applyAlignment="1">
      <alignment horizontal="center"/>
    </xf>
    <xf numFmtId="0" fontId="13" fillId="25" borderId="12" xfId="51" applyFont="1" applyFill="1" applyBorder="1" applyAlignment="1">
      <alignment horizontal="center" vertical="center"/>
    </xf>
    <xf numFmtId="0" fontId="4" fillId="26" borderId="0" xfId="52" applyFill="1" applyBorder="1"/>
    <xf numFmtId="0" fontId="13" fillId="25" borderId="0" xfId="52" applyFont="1" applyFill="1" applyBorder="1" applyAlignment="1">
      <alignment horizontal="left"/>
    </xf>
    <xf numFmtId="0" fontId="99" fillId="25" borderId="0" xfId="52" applyFont="1" applyFill="1" applyBorder="1" applyAlignment="1">
      <alignment horizontal="left"/>
    </xf>
    <xf numFmtId="0" fontId="13" fillId="25" borderId="0" xfId="51" applyFont="1" applyFill="1" applyBorder="1" applyAlignment="1">
      <alignment horizontal="right"/>
    </xf>
    <xf numFmtId="0" fontId="0" fillId="26" borderId="22" xfId="51" applyFont="1" applyFill="1" applyBorder="1"/>
    <xf numFmtId="0" fontId="11" fillId="25" borderId="22" xfId="51" applyFont="1" applyFill="1" applyBorder="1" applyAlignment="1">
      <alignment horizontal="left"/>
    </xf>
    <xf numFmtId="0" fontId="43" fillId="25" borderId="22" xfId="51" applyFont="1" applyFill="1" applyBorder="1" applyAlignment="1">
      <alignment horizontal="left"/>
    </xf>
    <xf numFmtId="0" fontId="0" fillId="0" borderId="22" xfId="51" applyFont="1" applyBorder="1"/>
    <xf numFmtId="0" fontId="18" fillId="0" borderId="0" xfId="51" applyFont="1" applyBorder="1" applyAlignment="1">
      <alignment vertical="top"/>
    </xf>
    <xf numFmtId="0" fontId="7" fillId="25" borderId="0" xfId="51" applyFont="1" applyFill="1" applyBorder="1"/>
    <xf numFmtId="0" fontId="13" fillId="25" borderId="11" xfId="51" applyFont="1" applyFill="1" applyBorder="1" applyAlignment="1">
      <alignment horizontal="center" vertical="center"/>
    </xf>
    <xf numFmtId="0" fontId="13" fillId="25" borderId="0" xfId="51" applyFont="1" applyFill="1" applyBorder="1" applyAlignment="1">
      <alignment horizontal="center" vertical="center"/>
    </xf>
    <xf numFmtId="49" fontId="13" fillId="25" borderId="0" xfId="51" applyNumberFormat="1" applyFont="1" applyFill="1" applyBorder="1" applyAlignment="1">
      <alignment horizontal="center" vertical="center" wrapText="1"/>
    </xf>
    <xf numFmtId="0" fontId="11" fillId="26" borderId="0" xfId="51" applyFont="1" applyFill="1" applyBorder="1" applyAlignment="1">
      <alignment horizontal="center"/>
    </xf>
    <xf numFmtId="0" fontId="18" fillId="25" borderId="0" xfId="51" applyFont="1" applyFill="1" applyBorder="1" applyAlignment="1">
      <alignment horizontal="center"/>
    </xf>
    <xf numFmtId="1" fontId="18" fillId="25" borderId="10" xfId="51" applyNumberFormat="1" applyFont="1" applyFill="1" applyBorder="1" applyAlignment="1">
      <alignment horizontal="center"/>
    </xf>
    <xf numFmtId="3" fontId="18" fillId="24" borderId="0" xfId="61" applyNumberFormat="1" applyFont="1" applyFill="1" applyBorder="1" applyAlignment="1">
      <alignment horizontal="center" wrapText="1"/>
    </xf>
    <xf numFmtId="0" fontId="11" fillId="25" borderId="19" xfId="51" applyFont="1" applyFill="1" applyBorder="1" applyAlignment="1">
      <alignment horizontal="center"/>
    </xf>
    <xf numFmtId="0" fontId="11" fillId="25" borderId="0" xfId="51" applyFont="1" applyFill="1" applyAlignment="1">
      <alignment horizontal="center"/>
    </xf>
    <xf numFmtId="0" fontId="11" fillId="0" borderId="0" xfId="51" applyFont="1" applyAlignment="1">
      <alignment horizontal="center"/>
    </xf>
    <xf numFmtId="165" fontId="14" fillId="27" borderId="0" xfId="61" applyNumberFormat="1" applyFont="1" applyFill="1" applyBorder="1" applyAlignment="1">
      <alignment horizontal="center" wrapText="1"/>
    </xf>
    <xf numFmtId="165" fontId="13" fillId="27" borderId="0" xfId="61" applyNumberFormat="1" applyFont="1" applyFill="1" applyBorder="1" applyAlignment="1">
      <alignment horizontal="center" wrapText="1"/>
    </xf>
    <xf numFmtId="0" fontId="13" fillId="40" borderId="0" xfId="61" applyFont="1" applyFill="1" applyBorder="1" applyAlignment="1">
      <alignment horizontal="left"/>
    </xf>
    <xf numFmtId="167" fontId="10" fillId="35" borderId="0" xfId="70" applyNumberFormat="1" applyFont="1" applyFill="1" applyBorder="1" applyAlignment="1">
      <alignment horizontal="right" indent="3"/>
    </xf>
    <xf numFmtId="4" fontId="13" fillId="40" borderId="0" xfId="61" applyNumberFormat="1" applyFont="1" applyFill="1" applyBorder="1" applyAlignment="1">
      <alignment horizontal="right" wrapText="1" indent="4"/>
    </xf>
    <xf numFmtId="4" fontId="98" fillId="27" borderId="0" xfId="61" applyNumberFormat="1" applyFont="1" applyFill="1" applyBorder="1" applyAlignment="1">
      <alignment horizontal="right" wrapText="1" indent="4"/>
    </xf>
    <xf numFmtId="165" fontId="114" fillId="27" borderId="0" xfId="61" applyNumberFormat="1" applyFont="1" applyFill="1" applyBorder="1" applyAlignment="1">
      <alignment horizontal="center" wrapText="1"/>
    </xf>
    <xf numFmtId="0" fontId="13" fillId="25" borderId="11" xfId="70" applyFont="1" applyFill="1" applyBorder="1" applyAlignment="1">
      <alignment horizontal="center"/>
    </xf>
    <xf numFmtId="0" fontId="43" fillId="0" borderId="0" xfId="70" applyFont="1" applyProtection="1">
      <protection locked="0"/>
    </xf>
    <xf numFmtId="0" fontId="10" fillId="24" borderId="0" xfId="66" applyFont="1" applyFill="1" applyBorder="1" applyAlignment="1">
      <alignment horizontal="left" vertical="center"/>
    </xf>
    <xf numFmtId="0" fontId="45" fillId="25" borderId="0" xfId="63" applyFont="1" applyFill="1" applyBorder="1" applyAlignment="1">
      <alignment horizontal="left" vertical="center" wrapText="1"/>
    </xf>
    <xf numFmtId="0" fontId="14" fillId="25" borderId="0" xfId="70" applyFont="1" applyFill="1" applyBorder="1" applyAlignment="1">
      <alignment vertical="center"/>
    </xf>
    <xf numFmtId="4" fontId="5" fillId="25" borderId="0" xfId="63" applyNumberFormat="1" applyFont="1" applyFill="1" applyBorder="1" applyAlignment="1">
      <alignment horizontal="left" vertical="center" wrapText="1"/>
    </xf>
    <xf numFmtId="0" fontId="5" fillId="26" borderId="0" xfId="70" applyFont="1" applyFill="1" applyBorder="1" applyAlignment="1">
      <alignment vertical="center" wrapText="1"/>
    </xf>
    <xf numFmtId="0" fontId="5" fillId="25" borderId="0" xfId="70" applyFont="1" applyFill="1" applyBorder="1" applyAlignment="1">
      <alignment vertical="center" wrapText="1"/>
    </xf>
    <xf numFmtId="0" fontId="43" fillId="25" borderId="0" xfId="70" applyFont="1" applyFill="1" applyAlignment="1">
      <alignment vertical="center"/>
    </xf>
    <xf numFmtId="0" fontId="43" fillId="25" borderId="20" xfId="70" applyFont="1" applyFill="1" applyBorder="1" applyAlignment="1">
      <alignment vertical="center"/>
    </xf>
    <xf numFmtId="0" fontId="10" fillId="25" borderId="0" xfId="63" applyFont="1" applyFill="1" applyBorder="1" applyAlignment="1">
      <alignment horizontal="left" vertical="center" wrapText="1"/>
    </xf>
    <xf numFmtId="0" fontId="43" fillId="0" borderId="0" xfId="70" applyFont="1" applyAlignment="1">
      <alignment vertical="center"/>
    </xf>
    <xf numFmtId="0" fontId="10" fillId="24" borderId="0" xfId="40" applyFont="1" applyFill="1" applyBorder="1" applyAlignment="1">
      <alignment horizontal="left" vertical="center"/>
    </xf>
    <xf numFmtId="0" fontId="5" fillId="25" borderId="0" xfId="70" applyFont="1" applyFill="1" applyAlignment="1">
      <alignment vertical="center"/>
    </xf>
    <xf numFmtId="0" fontId="5" fillId="25" borderId="20" xfId="70" applyFont="1" applyFill="1" applyBorder="1" applyAlignment="1">
      <alignment vertical="center"/>
    </xf>
    <xf numFmtId="0" fontId="5" fillId="25" borderId="0" xfId="70" applyFont="1" applyFill="1" applyBorder="1" applyAlignment="1">
      <alignment vertical="center"/>
    </xf>
    <xf numFmtId="0" fontId="5" fillId="0" borderId="0" xfId="70" applyFont="1" applyAlignment="1">
      <alignment vertical="center"/>
    </xf>
    <xf numFmtId="0" fontId="10" fillId="27" borderId="0" xfId="40" applyFont="1" applyFill="1" applyBorder="1" applyAlignment="1">
      <alignment vertical="center"/>
    </xf>
    <xf numFmtId="4" fontId="5" fillId="26" borderId="0" xfId="63" applyNumberFormat="1" applyFont="1" applyFill="1" applyBorder="1" applyAlignment="1">
      <alignment horizontal="left" vertical="center" wrapText="1"/>
    </xf>
    <xf numFmtId="0" fontId="10" fillId="27" borderId="0" xfId="66" applyFont="1" applyFill="1" applyBorder="1" applyAlignment="1">
      <alignment horizontal="left" vertical="center"/>
    </xf>
    <xf numFmtId="0" fontId="5" fillId="26" borderId="0" xfId="70" applyFont="1" applyFill="1" applyAlignment="1">
      <alignment vertical="center" wrapText="1"/>
    </xf>
    <xf numFmtId="0" fontId="5" fillId="26" borderId="0" xfId="63" applyFont="1" applyFill="1" applyBorder="1" applyAlignment="1">
      <alignment horizontal="left" vertical="center" wrapText="1"/>
    </xf>
    <xf numFmtId="0" fontId="5" fillId="26" borderId="0" xfId="70" quotePrefix="1" applyFont="1" applyFill="1" applyBorder="1" applyAlignment="1">
      <alignment vertical="center" wrapText="1"/>
    </xf>
    <xf numFmtId="0" fontId="5" fillId="25" borderId="0" xfId="70" quotePrefix="1" applyFont="1" applyFill="1" applyBorder="1" applyAlignment="1">
      <alignment vertical="center" wrapText="1"/>
    </xf>
    <xf numFmtId="0" fontId="14" fillId="40" borderId="0" xfId="61" applyFont="1" applyFill="1" applyBorder="1" applyAlignment="1">
      <alignment horizontal="left" indent="1"/>
    </xf>
    <xf numFmtId="3" fontId="18" fillId="40" borderId="0" xfId="61" applyNumberFormat="1" applyFont="1" applyFill="1" applyBorder="1" applyAlignment="1">
      <alignment horizontal="center" wrapText="1"/>
    </xf>
    <xf numFmtId="0" fontId="14" fillId="40" borderId="0" xfId="61" applyFont="1" applyFill="1" applyBorder="1" applyAlignment="1"/>
    <xf numFmtId="0" fontId="43" fillId="25" borderId="0" xfId="70" applyFont="1" applyFill="1" applyProtection="1">
      <protection locked="0"/>
    </xf>
    <xf numFmtId="0" fontId="13" fillId="26" borderId="63" xfId="70" applyFont="1" applyFill="1" applyBorder="1" applyAlignment="1"/>
    <xf numFmtId="0" fontId="4" fillId="26" borderId="0" xfId="62" applyFill="1"/>
    <xf numFmtId="0" fontId="47" fillId="26" borderId="0" xfId="62" applyFont="1" applyFill="1"/>
    <xf numFmtId="0" fontId="43" fillId="25" borderId="19" xfId="70" applyFont="1" applyFill="1" applyBorder="1" applyProtection="1">
      <protection locked="0"/>
    </xf>
    <xf numFmtId="0" fontId="43" fillId="25" borderId="0" xfId="70" applyFont="1" applyFill="1" applyBorder="1" applyProtection="1">
      <protection locked="0"/>
    </xf>
    <xf numFmtId="0" fontId="18" fillId="24" borderId="0" xfId="40" applyFont="1" applyFill="1" applyBorder="1" applyProtection="1">
      <protection locked="0"/>
    </xf>
    <xf numFmtId="0" fontId="14" fillId="24" borderId="0" xfId="40" applyFont="1" applyFill="1" applyBorder="1" applyProtection="1">
      <protection locked="0"/>
    </xf>
    <xf numFmtId="167" fontId="14" fillId="25" borderId="0" xfId="70" applyNumberFormat="1" applyFont="1" applyFill="1" applyBorder="1" applyAlignment="1" applyProtection="1">
      <alignment horizontal="right"/>
      <protection locked="0"/>
    </xf>
    <xf numFmtId="0" fontId="8" fillId="25" borderId="0" xfId="70" applyFont="1" applyFill="1" applyBorder="1" applyProtection="1">
      <protection locked="0"/>
    </xf>
    <xf numFmtId="0" fontId="11" fillId="25" borderId="0" xfId="0" applyFont="1" applyFill="1" applyBorder="1" applyAlignment="1">
      <alignment horizontal="left" vertical="center"/>
    </xf>
    <xf numFmtId="174" fontId="54" fillId="26" borderId="0" xfId="62" applyNumberFormat="1" applyFont="1" applyFill="1" applyBorder="1" applyAlignment="1">
      <alignment horizontal="right" vertical="center" wrapText="1"/>
    </xf>
    <xf numFmtId="2" fontId="44" fillId="26" borderId="0" xfId="70" applyNumberFormat="1" applyFont="1" applyFill="1" applyBorder="1" applyAlignment="1">
      <alignment horizontal="center"/>
    </xf>
    <xf numFmtId="0" fontId="13" fillId="25" borderId="0" xfId="0" applyFont="1" applyFill="1" applyBorder="1" applyAlignment="1">
      <alignment horizontal="center"/>
    </xf>
    <xf numFmtId="0" fontId="13" fillId="25" borderId="0" xfId="0" applyFont="1" applyFill="1" applyBorder="1" applyAlignment="1">
      <alignment horizontal="center"/>
    </xf>
    <xf numFmtId="0" fontId="82" fillId="26" borderId="0" xfId="62" applyFont="1" applyFill="1" applyBorder="1" applyAlignment="1">
      <alignment horizontal="center" vertical="center"/>
    </xf>
    <xf numFmtId="1" fontId="72" fillId="25" borderId="0" xfId="62" applyNumberFormat="1" applyFont="1" applyFill="1" applyBorder="1" applyAlignment="1">
      <alignment horizontal="right"/>
    </xf>
    <xf numFmtId="3" fontId="72" fillId="25" borderId="0" xfId="62" applyNumberFormat="1" applyFont="1" applyFill="1" applyBorder="1" applyAlignment="1">
      <alignment horizontal="right"/>
    </xf>
    <xf numFmtId="0" fontId="47" fillId="0" borderId="0" xfId="62" applyFont="1" applyFill="1" applyBorder="1"/>
    <xf numFmtId="0" fontId="58" fillId="0" borderId="0" xfId="62" applyFont="1" applyFill="1" applyBorder="1" applyAlignment="1"/>
    <xf numFmtId="0" fontId="47" fillId="26" borderId="0" xfId="62" applyFont="1" applyFill="1" applyBorder="1"/>
    <xf numFmtId="0" fontId="13" fillId="26" borderId="0" xfId="62" applyFont="1" applyFill="1" applyBorder="1" applyAlignment="1">
      <alignment horizontal="left" indent="1"/>
    </xf>
    <xf numFmtId="0" fontId="4" fillId="26" borderId="0" xfId="62" applyFill="1" applyBorder="1"/>
    <xf numFmtId="0" fontId="72" fillId="26" borderId="0" xfId="62" applyFont="1" applyFill="1" applyBorder="1" applyAlignment="1">
      <alignment horizontal="left"/>
    </xf>
    <xf numFmtId="3" fontId="42" fillId="26" borderId="0" xfId="62" applyNumberFormat="1" applyFont="1" applyFill="1" applyBorder="1" applyAlignment="1">
      <alignment horizontal="right"/>
    </xf>
    <xf numFmtId="0" fontId="31" fillId="26" borderId="0" xfId="40" applyFont="1" applyFill="1" applyBorder="1"/>
    <xf numFmtId="0" fontId="18" fillId="26" borderId="0" xfId="62" applyFont="1" applyFill="1" applyBorder="1" applyAlignment="1">
      <alignment horizontal="justify" wrapText="1"/>
    </xf>
    <xf numFmtId="0" fontId="61" fillId="26" borderId="0" xfId="62" applyFont="1" applyFill="1" applyBorder="1" applyAlignment="1">
      <alignment horizontal="left" vertical="center" indent="1"/>
    </xf>
    <xf numFmtId="0" fontId="59" fillId="26" borderId="0" xfId="62" applyFont="1" applyFill="1" applyBorder="1" applyAlignment="1">
      <alignment vertical="center"/>
    </xf>
    <xf numFmtId="0" fontId="58" fillId="26" borderId="0" xfId="62" applyFont="1" applyFill="1" applyBorder="1" applyAlignment="1">
      <alignment vertical="center"/>
    </xf>
    <xf numFmtId="1" fontId="13" fillId="26" borderId="0" xfId="40" applyNumberFormat="1" applyFont="1" applyFill="1" applyBorder="1" applyAlignment="1">
      <alignment horizontal="center" wrapText="1"/>
    </xf>
    <xf numFmtId="164" fontId="13" fillId="26" borderId="0" xfId="40" applyNumberFormat="1" applyFont="1" applyFill="1" applyBorder="1" applyAlignment="1">
      <alignment horizontal="right" wrapText="1" indent="2"/>
    </xf>
    <xf numFmtId="0" fontId="58" fillId="26" borderId="0" xfId="62" applyFont="1" applyFill="1" applyBorder="1"/>
    <xf numFmtId="1" fontId="72" fillId="25" borderId="0" xfId="62" applyNumberFormat="1" applyFont="1" applyFill="1" applyBorder="1" applyAlignment="1">
      <alignment horizontal="center"/>
    </xf>
    <xf numFmtId="3" fontId="72" fillId="25" borderId="0" xfId="62" applyNumberFormat="1" applyFont="1" applyFill="1" applyBorder="1" applyAlignment="1">
      <alignment horizontal="center"/>
    </xf>
    <xf numFmtId="3" fontId="13" fillId="25" borderId="0" xfId="62" applyNumberFormat="1" applyFont="1" applyFill="1" applyBorder="1" applyAlignment="1">
      <alignment horizontal="center"/>
    </xf>
    <xf numFmtId="0" fontId="13" fillId="26" borderId="0" xfId="0" applyFont="1" applyFill="1" applyBorder="1" applyAlignment="1">
      <alignment horizontal="center"/>
    </xf>
    <xf numFmtId="1" fontId="72" fillId="26" borderId="0" xfId="62" applyNumberFormat="1" applyFont="1" applyFill="1" applyBorder="1" applyAlignment="1">
      <alignment horizontal="right"/>
    </xf>
    <xf numFmtId="3" fontId="13" fillId="26" borderId="0" xfId="62" applyNumberFormat="1" applyFont="1" applyFill="1" applyBorder="1" applyAlignment="1">
      <alignment horizontal="right" indent="2"/>
    </xf>
    <xf numFmtId="3" fontId="72" fillId="26" borderId="0" xfId="62" applyNumberFormat="1" applyFont="1" applyFill="1" applyBorder="1" applyAlignment="1">
      <alignment horizontal="right"/>
    </xf>
    <xf numFmtId="3" fontId="13" fillId="26" borderId="0" xfId="62" applyNumberFormat="1" applyFont="1" applyFill="1" applyBorder="1" applyAlignment="1">
      <alignment horizontal="right"/>
    </xf>
    <xf numFmtId="1" fontId="13" fillId="26" borderId="64" xfId="0" applyNumberFormat="1" applyFont="1" applyFill="1" applyBorder="1" applyAlignment="1"/>
    <xf numFmtId="1" fontId="72" fillId="26" borderId="0" xfId="62" applyNumberFormat="1" applyFont="1" applyFill="1" applyBorder="1" applyAlignment="1"/>
    <xf numFmtId="3" fontId="72" fillId="26" borderId="0" xfId="62" applyNumberFormat="1" applyFont="1" applyFill="1" applyBorder="1" applyAlignment="1"/>
    <xf numFmtId="1" fontId="13" fillId="26" borderId="64" xfId="0" applyNumberFormat="1" applyFont="1" applyFill="1" applyBorder="1" applyAlignment="1">
      <alignment horizontal="center"/>
    </xf>
    <xf numFmtId="1" fontId="72" fillId="26" borderId="0" xfId="62" applyNumberFormat="1" applyFont="1" applyFill="1" applyBorder="1" applyAlignment="1">
      <alignment horizontal="center"/>
    </xf>
    <xf numFmtId="3" fontId="13" fillId="26" borderId="0" xfId="62" applyNumberFormat="1" applyFont="1" applyFill="1" applyBorder="1" applyAlignment="1">
      <alignment horizontal="center"/>
    </xf>
    <xf numFmtId="3" fontId="72" fillId="26" borderId="0" xfId="62" applyNumberFormat="1" applyFont="1" applyFill="1" applyBorder="1" applyAlignment="1">
      <alignment horizontal="center"/>
    </xf>
    <xf numFmtId="1" fontId="13" fillId="25" borderId="64" xfId="0" applyNumberFormat="1" applyFont="1" applyFill="1" applyBorder="1" applyAlignment="1">
      <alignment horizontal="center"/>
    </xf>
    <xf numFmtId="3" fontId="72" fillId="25" borderId="0" xfId="62" applyNumberFormat="1" applyFont="1" applyFill="1" applyBorder="1" applyAlignment="1"/>
    <xf numFmtId="1" fontId="13" fillId="25" borderId="64" xfId="0" applyNumberFormat="1" applyFont="1" applyFill="1" applyBorder="1" applyAlignment="1">
      <alignment horizontal="right"/>
    </xf>
    <xf numFmtId="0" fontId="13" fillId="25" borderId="0" xfId="0" applyFont="1" applyFill="1" applyBorder="1" applyAlignment="1">
      <alignment horizontal="right"/>
    </xf>
    <xf numFmtId="3" fontId="5" fillId="26" borderId="0" xfId="70" applyNumberFormat="1" applyFont="1" applyFill="1" applyBorder="1"/>
    <xf numFmtId="0" fontId="78" fillId="26" borderId="0" xfId="70" applyFont="1" applyFill="1" applyBorder="1" applyAlignment="1">
      <alignment horizontal="left" vertical="center"/>
    </xf>
    <xf numFmtId="3" fontId="14" fillId="26" borderId="0" xfId="70" applyNumberFormat="1" applyFont="1" applyFill="1" applyBorder="1" applyAlignment="1">
      <alignment horizontal="right"/>
    </xf>
    <xf numFmtId="0" fontId="18" fillId="25" borderId="65" xfId="62" applyFont="1" applyFill="1" applyBorder="1" applyAlignment="1">
      <alignment vertical="top"/>
    </xf>
    <xf numFmtId="0" fontId="77" fillId="26" borderId="66" xfId="0" applyFont="1" applyFill="1" applyBorder="1" applyAlignment="1">
      <alignment horizontal="left" vertical="center" wrapText="1"/>
    </xf>
    <xf numFmtId="0" fontId="77" fillId="26" borderId="0" xfId="0" applyFont="1" applyFill="1" applyBorder="1" applyAlignment="1">
      <alignment horizontal="left" vertical="center" wrapText="1"/>
    </xf>
    <xf numFmtId="1" fontId="13" fillId="26" borderId="64" xfId="0" applyNumberFormat="1" applyFont="1" applyFill="1" applyBorder="1" applyAlignment="1">
      <alignment horizontal="right"/>
    </xf>
    <xf numFmtId="0" fontId="13" fillId="26" borderId="0" xfId="0" applyFont="1" applyFill="1" applyBorder="1" applyAlignment="1">
      <alignment horizontal="right"/>
    </xf>
    <xf numFmtId="0" fontId="85" fillId="26" borderId="0" xfId="62" applyFont="1" applyFill="1" applyAlignment="1">
      <alignment horizontal="center"/>
    </xf>
    <xf numFmtId="0" fontId="72" fillId="26" borderId="0" xfId="62" applyFont="1" applyFill="1"/>
    <xf numFmtId="0" fontId="89" fillId="25" borderId="24" xfId="62" applyFont="1" applyFill="1" applyBorder="1" applyAlignment="1">
      <alignment horizontal="left" vertical="center" indent="1"/>
    </xf>
    <xf numFmtId="0" fontId="102" fillId="25" borderId="26" xfId="62" applyFont="1" applyFill="1" applyBorder="1" applyAlignment="1">
      <alignment vertical="center"/>
    </xf>
    <xf numFmtId="0" fontId="102" fillId="25" borderId="25" xfId="62" applyFont="1" applyFill="1" applyBorder="1" applyAlignment="1">
      <alignment vertical="center"/>
    </xf>
    <xf numFmtId="3" fontId="14" fillId="25" borderId="0" xfId="62" applyNumberFormat="1" applyFont="1" applyFill="1" applyBorder="1" applyAlignment="1">
      <alignment horizontal="center"/>
    </xf>
    <xf numFmtId="3" fontId="14" fillId="25" borderId="0" xfId="62" applyNumberFormat="1" applyFont="1" applyFill="1" applyBorder="1" applyAlignment="1">
      <alignment horizontal="right"/>
    </xf>
    <xf numFmtId="3" fontId="14" fillId="26" borderId="0" xfId="62" applyNumberFormat="1" applyFont="1" applyFill="1" applyBorder="1" applyAlignment="1"/>
    <xf numFmtId="3" fontId="14" fillId="26" borderId="0" xfId="62" applyNumberFormat="1" applyFont="1" applyFill="1" applyBorder="1" applyAlignment="1">
      <alignment horizontal="center"/>
    </xf>
    <xf numFmtId="3" fontId="14" fillId="26" borderId="0" xfId="62" applyNumberFormat="1" applyFont="1" applyFill="1" applyBorder="1" applyAlignment="1">
      <alignment horizontal="right"/>
    </xf>
    <xf numFmtId="3" fontId="14" fillId="25" borderId="0" xfId="62" applyNumberFormat="1" applyFont="1" applyFill="1" applyBorder="1" applyAlignment="1"/>
    <xf numFmtId="174" fontId="18" fillId="36" borderId="0" xfId="62" applyNumberFormat="1" applyFont="1" applyFill="1" applyAlignment="1">
      <alignment horizontal="right" vertical="center" wrapText="1"/>
    </xf>
    <xf numFmtId="0" fontId="72" fillId="25" borderId="0" xfId="70" applyFont="1" applyFill="1" applyBorder="1" applyAlignment="1">
      <alignment horizontal="left"/>
    </xf>
    <xf numFmtId="0" fontId="14" fillId="25" borderId="0" xfId="70" applyNumberFormat="1" applyFont="1" applyFill="1" applyBorder="1" applyAlignment="1">
      <alignment horizontal="right"/>
    </xf>
    <xf numFmtId="0" fontId="13" fillId="25" borderId="0" xfId="70" applyFont="1" applyFill="1" applyBorder="1" applyAlignment="1">
      <alignment horizontal="left"/>
    </xf>
    <xf numFmtId="0" fontId="11" fillId="25" borderId="23" xfId="70" applyFont="1" applyFill="1" applyBorder="1" applyAlignment="1">
      <alignment horizontal="left"/>
    </xf>
    <xf numFmtId="0" fontId="11" fillId="25" borderId="22" xfId="70" applyFont="1" applyFill="1" applyBorder="1" applyAlignment="1">
      <alignment horizontal="left"/>
    </xf>
    <xf numFmtId="0" fontId="4" fillId="26" borderId="0" xfId="62" applyFill="1" applyBorder="1" applyAlignment="1">
      <alignment vertical="center"/>
    </xf>
    <xf numFmtId="0" fontId="4" fillId="25" borderId="19" xfId="62" applyFill="1" applyBorder="1" applyAlignment="1">
      <alignment vertical="center"/>
    </xf>
    <xf numFmtId="0" fontId="4" fillId="0" borderId="0" xfId="62" applyFill="1" applyBorder="1" applyAlignment="1">
      <alignment vertical="center"/>
    </xf>
    <xf numFmtId="0" fontId="58" fillId="25" borderId="0" xfId="62" applyFont="1" applyFill="1" applyAlignment="1">
      <alignment vertical="center"/>
    </xf>
    <xf numFmtId="0" fontId="13" fillId="25" borderId="0" xfId="62" applyFont="1" applyFill="1" applyBorder="1" applyAlignment="1">
      <alignment horizontal="left" vertical="center"/>
    </xf>
    <xf numFmtId="0" fontId="13" fillId="25" borderId="0" xfId="62" applyFont="1" applyFill="1" applyBorder="1" applyAlignment="1">
      <alignment horizontal="justify" vertical="center"/>
    </xf>
    <xf numFmtId="3" fontId="14" fillId="25" borderId="0" xfId="62" applyNumberFormat="1" applyFont="1" applyFill="1" applyBorder="1" applyAlignment="1">
      <alignment vertical="center"/>
    </xf>
    <xf numFmtId="0" fontId="13" fillId="25" borderId="0" xfId="62" applyFont="1" applyFill="1" applyBorder="1" applyAlignment="1">
      <alignment horizontal="left"/>
    </xf>
    <xf numFmtId="0" fontId="85" fillId="26" borderId="0" xfId="62" applyFont="1" applyFill="1" applyAlignment="1">
      <alignment horizontal="center" vertical="center"/>
    </xf>
    <xf numFmtId="3" fontId="14" fillId="25" borderId="0" xfId="62" applyNumberFormat="1" applyFont="1" applyFill="1" applyBorder="1" applyAlignment="1">
      <alignment horizontal="center" vertical="center"/>
    </xf>
    <xf numFmtId="3" fontId="14" fillId="25" borderId="0" xfId="62" applyNumberFormat="1" applyFont="1" applyFill="1" applyBorder="1" applyAlignment="1">
      <alignment horizontal="right" vertical="center"/>
    </xf>
    <xf numFmtId="3" fontId="14" fillId="26" borderId="0" xfId="62" applyNumberFormat="1" applyFont="1" applyFill="1" applyBorder="1" applyAlignment="1">
      <alignment vertical="center"/>
    </xf>
    <xf numFmtId="3" fontId="14" fillId="26" borderId="0" xfId="62" applyNumberFormat="1" applyFont="1" applyFill="1" applyBorder="1" applyAlignment="1">
      <alignment horizontal="center" vertical="center"/>
    </xf>
    <xf numFmtId="3" fontId="14" fillId="26" borderId="0" xfId="62" applyNumberFormat="1" applyFont="1" applyFill="1" applyBorder="1" applyAlignment="1">
      <alignment horizontal="right" vertical="center"/>
    </xf>
    <xf numFmtId="164" fontId="14" fillId="27" borderId="20" xfId="40" applyNumberFormat="1" applyFont="1" applyFill="1" applyBorder="1" applyAlignment="1">
      <alignment horizontal="center" readingOrder="1"/>
    </xf>
    <xf numFmtId="164" fontId="14" fillId="27" borderId="0" xfId="40" applyNumberFormat="1" applyFont="1" applyFill="1" applyBorder="1" applyAlignment="1">
      <alignment horizontal="center" readingOrder="1"/>
    </xf>
    <xf numFmtId="0" fontId="72" fillId="25" borderId="0" xfId="70" applyFont="1" applyFill="1" applyBorder="1" applyAlignment="1">
      <alignment horizontal="left"/>
    </xf>
    <xf numFmtId="0" fontId="72" fillId="26" borderId="0" xfId="70" applyFont="1" applyFill="1" applyBorder="1" applyAlignment="1">
      <alignment horizontal="left"/>
    </xf>
    <xf numFmtId="0" fontId="13" fillId="25" borderId="0" xfId="70" applyFont="1" applyFill="1" applyBorder="1" applyAlignment="1">
      <alignment horizontal="left"/>
    </xf>
    <xf numFmtId="0" fontId="11" fillId="25" borderId="22" xfId="70" applyFont="1" applyFill="1" applyBorder="1" applyAlignment="1">
      <alignment horizontal="left"/>
    </xf>
    <xf numFmtId="0" fontId="18" fillId="24" borderId="0" xfId="40" applyFont="1" applyFill="1" applyBorder="1" applyAlignment="1" applyProtection="1">
      <alignment horizontal="left"/>
    </xf>
    <xf numFmtId="0" fontId="13" fillId="26" borderId="68" xfId="70" applyFont="1" applyFill="1" applyBorder="1" applyAlignment="1">
      <alignment horizontal="center"/>
    </xf>
    <xf numFmtId="0" fontId="18" fillId="26" borderId="0" xfId="70" applyFont="1" applyFill="1" applyBorder="1" applyAlignment="1">
      <alignment vertical="top"/>
    </xf>
    <xf numFmtId="49" fontId="13" fillId="25" borderId="12" xfId="62" applyNumberFormat="1" applyFont="1" applyFill="1" applyBorder="1" applyAlignment="1">
      <alignment horizontal="center" vertical="center" wrapText="1"/>
    </xf>
    <xf numFmtId="0" fontId="13" fillId="25" borderId="57" xfId="62" applyFont="1" applyFill="1" applyBorder="1" applyAlignment="1">
      <alignment horizontal="center"/>
    </xf>
    <xf numFmtId="0" fontId="31" fillId="25" borderId="0" xfId="63" applyFont="1" applyFill="1" applyBorder="1" applyAlignment="1"/>
    <xf numFmtId="49" fontId="80" fillId="36" borderId="0" xfId="62" applyNumberFormat="1" applyFont="1" applyFill="1" applyBorder="1" applyAlignment="1">
      <alignment horizontal="left" vertical="center"/>
    </xf>
    <xf numFmtId="49" fontId="52" fillId="24" borderId="0" xfId="40" applyNumberFormat="1" applyFont="1" applyFill="1" applyBorder="1" applyAlignment="1">
      <alignment horizontal="left" readingOrder="1"/>
    </xf>
    <xf numFmtId="0" fontId="4" fillId="26" borderId="0" xfId="63" applyFill="1" applyAlignment="1"/>
    <xf numFmtId="0" fontId="18" fillId="25" borderId="48" xfId="63" applyFont="1" applyFill="1" applyBorder="1" applyAlignment="1">
      <alignment horizontal="right"/>
    </xf>
    <xf numFmtId="0" fontId="4" fillId="25" borderId="0" xfId="63" applyFont="1" applyFill="1" applyAlignment="1">
      <alignment vertical="center"/>
    </xf>
    <xf numFmtId="0" fontId="4" fillId="25" borderId="0" xfId="63" applyFont="1" applyFill="1" applyBorder="1" applyAlignment="1">
      <alignment vertical="center"/>
    </xf>
    <xf numFmtId="0" fontId="4" fillId="26" borderId="0" xfId="63" applyFont="1" applyFill="1" applyAlignment="1">
      <alignment vertical="center"/>
    </xf>
    <xf numFmtId="0" fontId="4" fillId="0" borderId="0" xfId="63" applyFont="1" applyAlignment="1">
      <alignment vertical="center"/>
    </xf>
    <xf numFmtId="0" fontId="4" fillId="25" borderId="0" xfId="63" applyFont="1" applyFill="1"/>
    <xf numFmtId="0" fontId="12" fillId="25" borderId="0" xfId="63" applyFont="1" applyFill="1" applyBorder="1"/>
    <xf numFmtId="0" fontId="4" fillId="26" borderId="0" xfId="63" applyFont="1" applyFill="1"/>
    <xf numFmtId="0" fontId="4" fillId="0" borderId="0" xfId="63" applyFont="1"/>
    <xf numFmtId="0" fontId="12" fillId="26" borderId="0" xfId="63" applyFont="1" applyFill="1" applyBorder="1"/>
    <xf numFmtId="0" fontId="72" fillId="24" borderId="0" xfId="66" applyFont="1" applyFill="1" applyBorder="1" applyAlignment="1">
      <alignment horizontal="left" vertical="top"/>
    </xf>
    <xf numFmtId="0" fontId="72" fillId="27" borderId="0" xfId="40" applyFont="1" applyFill="1" applyBorder="1"/>
    <xf numFmtId="0" fontId="73" fillId="0" borderId="0" xfId="63" applyFont="1" applyAlignment="1"/>
    <xf numFmtId="0" fontId="73" fillId="0" borderId="0" xfId="63" applyFont="1"/>
    <xf numFmtId="0" fontId="81" fillId="25" borderId="19" xfId="63" applyFont="1" applyFill="1" applyBorder="1"/>
    <xf numFmtId="0" fontId="73" fillId="25" borderId="0" xfId="63" applyFont="1" applyFill="1" applyAlignment="1"/>
    <xf numFmtId="0" fontId="73" fillId="25" borderId="0" xfId="63" applyFont="1" applyFill="1" applyBorder="1" applyAlignment="1"/>
    <xf numFmtId="0" fontId="72" fillId="24" borderId="0" xfId="66" applyFont="1" applyFill="1" applyBorder="1" applyAlignment="1">
      <alignment horizontal="left"/>
    </xf>
    <xf numFmtId="0" fontId="72" fillId="27" borderId="0" xfId="40" applyFont="1" applyFill="1" applyBorder="1" applyAlignment="1"/>
    <xf numFmtId="4" fontId="83" fillId="27" borderId="0" xfId="40" applyNumberFormat="1" applyFont="1" applyFill="1" applyBorder="1" applyAlignment="1">
      <alignment horizontal="right" wrapText="1"/>
    </xf>
    <xf numFmtId="0" fontId="73" fillId="26" borderId="0" xfId="63" applyFont="1" applyFill="1" applyAlignment="1"/>
    <xf numFmtId="1" fontId="14" fillId="26" borderId="0" xfId="63" applyNumberFormat="1" applyFont="1" applyFill="1" applyBorder="1" applyAlignment="1">
      <alignment horizontal="center" vertical="center" wrapText="1"/>
    </xf>
    <xf numFmtId="0" fontId="44" fillId="27" borderId="0" xfId="66" applyFont="1" applyFill="1" applyBorder="1" applyAlignment="1">
      <alignment horizontal="left"/>
    </xf>
    <xf numFmtId="0" fontId="42" fillId="26" borderId="0" xfId="70" applyFont="1" applyFill="1" applyBorder="1" applyAlignment="1"/>
    <xf numFmtId="0" fontId="13" fillId="25" borderId="0" xfId="70" applyFont="1" applyFill="1" applyBorder="1" applyAlignment="1">
      <alignment horizontal="left"/>
    </xf>
    <xf numFmtId="165" fontId="11" fillId="26" borderId="0" xfId="70" applyNumberFormat="1" applyFont="1" applyFill="1" applyBorder="1" applyAlignment="1">
      <alignment horizontal="center" vertical="center"/>
    </xf>
    <xf numFmtId="0" fontId="13" fillId="25" borderId="12" xfId="70" applyFont="1" applyFill="1" applyBorder="1" applyAlignment="1">
      <alignment horizontal="center"/>
    </xf>
    <xf numFmtId="0" fontId="49" fillId="25" borderId="0" xfId="70" applyFont="1" applyFill="1" applyAlignment="1">
      <alignment vertical="center"/>
    </xf>
    <xf numFmtId="0" fontId="49" fillId="25" borderId="20" xfId="70" applyFont="1" applyFill="1" applyBorder="1" applyAlignment="1">
      <alignment vertical="center"/>
    </xf>
    <xf numFmtId="0" fontId="8" fillId="25" borderId="0" xfId="70" applyFont="1" applyFill="1" applyBorder="1" applyAlignment="1">
      <alignment vertical="center"/>
    </xf>
    <xf numFmtId="0" fontId="49" fillId="25" borderId="0" xfId="70" applyFont="1" applyFill="1" applyBorder="1" applyAlignment="1">
      <alignment vertical="center"/>
    </xf>
    <xf numFmtId="0" fontId="49" fillId="0" borderId="0" xfId="70" applyFont="1" applyAlignment="1">
      <alignment vertical="center"/>
    </xf>
    <xf numFmtId="1" fontId="83" fillId="26" borderId="0" xfId="70" applyNumberFormat="1" applyFont="1" applyFill="1" applyBorder="1" applyAlignment="1">
      <alignment horizontal="right" vertical="center"/>
    </xf>
    <xf numFmtId="3" fontId="83" fillId="25" borderId="0" xfId="63" applyNumberFormat="1" applyFont="1" applyFill="1" applyBorder="1" applyAlignment="1"/>
    <xf numFmtId="1" fontId="13" fillId="26" borderId="12" xfId="63" applyNumberFormat="1" applyFont="1" applyFill="1" applyBorder="1" applyAlignment="1">
      <alignment horizontal="center" vertical="center"/>
    </xf>
    <xf numFmtId="0" fontId="7" fillId="0" borderId="0" xfId="62" applyFont="1"/>
    <xf numFmtId="0" fontId="4" fillId="25" borderId="0" xfId="72" applyFill="1" applyBorder="1"/>
    <xf numFmtId="0" fontId="11" fillId="25" borderId="0" xfId="62" applyFont="1" applyFill="1" applyBorder="1" applyAlignment="1">
      <alignment horizontal="left" vertical="center"/>
    </xf>
    <xf numFmtId="0" fontId="4" fillId="25" borderId="19" xfId="72" applyFill="1" applyBorder="1" applyAlignment="1">
      <alignment vertical="center"/>
    </xf>
    <xf numFmtId="0" fontId="4" fillId="25" borderId="0" xfId="72" applyFill="1" applyBorder="1" applyAlignment="1">
      <alignment vertical="center"/>
    </xf>
    <xf numFmtId="0" fontId="7" fillId="25" borderId="19" xfId="72" applyFont="1" applyFill="1" applyBorder="1"/>
    <xf numFmtId="0" fontId="7" fillId="25" borderId="0" xfId="72" applyFont="1" applyFill="1" applyBorder="1"/>
    <xf numFmtId="0" fontId="49" fillId="25" borderId="0" xfId="62" applyFont="1" applyFill="1" applyAlignment="1">
      <alignment vertical="center"/>
    </xf>
    <xf numFmtId="0" fontId="49" fillId="25" borderId="0" xfId="62" applyFont="1" applyFill="1" applyBorder="1" applyAlignment="1">
      <alignment vertical="center"/>
    </xf>
    <xf numFmtId="0" fontId="7" fillId="25" borderId="19" xfId="72" applyFont="1" applyFill="1" applyBorder="1" applyAlignment="1">
      <alignment vertical="center"/>
    </xf>
    <xf numFmtId="0" fontId="49" fillId="0" borderId="0" xfId="62" applyFont="1" applyAlignment="1">
      <alignment vertical="center"/>
    </xf>
    <xf numFmtId="3" fontId="7" fillId="25" borderId="0" xfId="72" applyNumberFormat="1" applyFont="1" applyFill="1" applyBorder="1"/>
    <xf numFmtId="49" fontId="14" fillId="25" borderId="0" xfId="62" applyNumberFormat="1" applyFont="1" applyFill="1" applyBorder="1" applyAlignment="1">
      <alignment horizontal="right"/>
    </xf>
    <xf numFmtId="0" fontId="16" fillId="0" borderId="0" xfId="71" applyFont="1" applyFill="1" applyBorder="1" applyAlignment="1">
      <alignment horizontal="center" vertical="center"/>
    </xf>
    <xf numFmtId="0" fontId="4" fillId="0" borderId="0" xfId="219" applyFont="1"/>
    <xf numFmtId="0" fontId="72" fillId="27" borderId="0" xfId="40" applyFont="1" applyFill="1" applyBorder="1" applyAlignment="1">
      <alignment vertical="center"/>
    </xf>
    <xf numFmtId="0" fontId="5" fillId="26" borderId="0" xfId="63" applyFont="1" applyFill="1" applyAlignment="1"/>
    <xf numFmtId="0" fontId="43" fillId="26" borderId="31" xfId="63" applyFont="1" applyFill="1" applyBorder="1" applyAlignment="1">
      <alignment horizontal="left" vertical="center"/>
    </xf>
    <xf numFmtId="0" fontId="43" fillId="26" borderId="32" xfId="63" applyFont="1" applyFill="1" applyBorder="1" applyAlignment="1">
      <alignment horizontal="left" vertical="center"/>
    </xf>
    <xf numFmtId="0" fontId="13" fillId="25" borderId="57" xfId="0" applyFont="1" applyFill="1" applyBorder="1" applyAlignment="1">
      <alignment horizontal="center"/>
    </xf>
    <xf numFmtId="0" fontId="13" fillId="25" borderId="12" xfId="0" applyFont="1" applyFill="1" applyBorder="1" applyAlignment="1">
      <alignment horizontal="center"/>
    </xf>
    <xf numFmtId="0" fontId="13" fillId="25" borderId="59" xfId="0" applyFont="1" applyFill="1" applyBorder="1" applyAlignment="1">
      <alignment horizontal="center"/>
    </xf>
    <xf numFmtId="0" fontId="85" fillId="25" borderId="0" xfId="71" applyFont="1" applyFill="1" applyBorder="1" applyAlignment="1">
      <alignment horizontal="left" vertical="center"/>
    </xf>
    <xf numFmtId="3" fontId="75" fillId="24" borderId="0" xfId="40" applyNumberFormat="1" applyFont="1" applyFill="1" applyBorder="1" applyAlignment="1">
      <alignment horizontal="left" vertical="center" wrapText="1" indent="1"/>
    </xf>
    <xf numFmtId="0" fontId="18" fillId="25" borderId="0" xfId="62" applyFont="1" applyFill="1" applyBorder="1" applyAlignment="1">
      <alignment wrapText="1"/>
    </xf>
    <xf numFmtId="0" fontId="31" fillId="25" borderId="0" xfId="62" applyFont="1" applyFill="1" applyBorder="1"/>
    <xf numFmtId="0" fontId="13" fillId="26" borderId="52" xfId="70" applyFont="1" applyFill="1" applyBorder="1" applyAlignment="1">
      <alignment horizontal="center"/>
    </xf>
    <xf numFmtId="0" fontId="13" fillId="25" borderId="18" xfId="70" applyFont="1" applyFill="1" applyBorder="1" applyAlignment="1">
      <alignment horizontal="right"/>
    </xf>
    <xf numFmtId="0" fontId="81" fillId="26" borderId="0" xfId="70" applyFont="1" applyFill="1" applyBorder="1" applyAlignment="1">
      <alignment horizontal="left"/>
    </xf>
    <xf numFmtId="3" fontId="81" fillId="26" borderId="0" xfId="70" applyNumberFormat="1" applyFont="1" applyFill="1" applyBorder="1" applyAlignment="1">
      <alignment horizontal="left"/>
    </xf>
    <xf numFmtId="0" fontId="13" fillId="25" borderId="0" xfId="0" applyFont="1" applyFill="1" applyBorder="1" applyAlignment="1">
      <alignment horizontal="center"/>
    </xf>
    <xf numFmtId="165" fontId="72" fillId="25" borderId="10" xfId="0" applyNumberFormat="1" applyFont="1" applyFill="1" applyBorder="1" applyAlignment="1">
      <alignment horizontal="center" vertical="center"/>
    </xf>
    <xf numFmtId="0" fontId="4" fillId="25" borderId="0" xfId="70" applyFill="1" applyBorder="1" applyProtection="1"/>
    <xf numFmtId="0" fontId="4" fillId="25" borderId="18" xfId="70" applyFill="1" applyBorder="1" applyProtection="1"/>
    <xf numFmtId="0" fontId="15" fillId="25" borderId="18" xfId="70" applyFont="1" applyFill="1" applyBorder="1" applyAlignment="1" applyProtection="1">
      <alignment horizontal="left"/>
    </xf>
    <xf numFmtId="0" fontId="4" fillId="26" borderId="0" xfId="70" applyFill="1" applyBorder="1" applyProtection="1"/>
    <xf numFmtId="0" fontId="4" fillId="0" borderId="0" xfId="70" applyProtection="1">
      <protection locked="0"/>
    </xf>
    <xf numFmtId="0" fontId="4" fillId="25" borderId="0" xfId="70" applyFill="1" applyProtection="1"/>
    <xf numFmtId="0" fontId="4" fillId="25" borderId="22" xfId="70" applyFill="1" applyBorder="1" applyProtection="1"/>
    <xf numFmtId="0" fontId="4" fillId="25" borderId="20" xfId="70" applyFill="1" applyBorder="1" applyProtection="1"/>
    <xf numFmtId="0" fontId="4" fillId="0" borderId="0" xfId="70" applyBorder="1" applyProtection="1"/>
    <xf numFmtId="0" fontId="62" fillId="25" borderId="0" xfId="70" applyFont="1" applyFill="1" applyBorder="1" applyProtection="1"/>
    <xf numFmtId="0" fontId="4" fillId="25" borderId="0" xfId="70" applyFill="1" applyAlignment="1" applyProtection="1">
      <alignment vertical="center"/>
    </xf>
    <xf numFmtId="0" fontId="4" fillId="25" borderId="20" xfId="70" applyFill="1" applyBorder="1" applyAlignment="1" applyProtection="1">
      <alignment vertical="center"/>
    </xf>
    <xf numFmtId="0" fontId="77" fillId="26" borderId="15" xfId="70" applyFont="1" applyFill="1" applyBorder="1" applyAlignment="1" applyProtection="1">
      <alignment vertical="center"/>
    </xf>
    <xf numFmtId="0" fontId="102" fillId="26" borderId="16" xfId="70" applyFont="1" applyFill="1" applyBorder="1" applyAlignment="1" applyProtection="1">
      <alignment vertical="center"/>
    </xf>
    <xf numFmtId="0" fontId="102" fillId="26" borderId="17" xfId="70" applyFont="1" applyFill="1" applyBorder="1" applyAlignment="1" applyProtection="1">
      <alignment vertical="center"/>
    </xf>
    <xf numFmtId="0" fontId="4" fillId="0" borderId="0" xfId="70" applyAlignment="1" applyProtection="1">
      <alignment vertical="center"/>
      <protection locked="0"/>
    </xf>
    <xf numFmtId="0" fontId="15" fillId="25" borderId="20" xfId="70" applyFont="1" applyFill="1" applyBorder="1" applyProtection="1"/>
    <xf numFmtId="0" fontId="13" fillId="25" borderId="0" xfId="70" applyFont="1" applyFill="1" applyBorder="1" applyAlignment="1" applyProtection="1">
      <alignment horizontal="center" vertical="center"/>
    </xf>
    <xf numFmtId="0" fontId="13" fillId="25" borderId="13" xfId="70" applyFont="1" applyFill="1" applyBorder="1" applyAlignment="1" applyProtection="1">
      <alignment horizontal="right" vertical="center"/>
    </xf>
    <xf numFmtId="0" fontId="13" fillId="25" borderId="13" xfId="70" applyFont="1" applyFill="1" applyBorder="1" applyAlignment="1" applyProtection="1">
      <alignment horizontal="center" vertical="center"/>
    </xf>
    <xf numFmtId="0" fontId="13" fillId="25" borderId="13" xfId="70" applyFont="1" applyFill="1" applyBorder="1" applyAlignment="1" applyProtection="1">
      <alignment vertical="center"/>
    </xf>
    <xf numFmtId="0" fontId="13" fillId="25" borderId="13" xfId="70" applyFont="1" applyFill="1" applyBorder="1" applyAlignment="1" applyProtection="1">
      <alignment horizontal="center"/>
    </xf>
    <xf numFmtId="0" fontId="13" fillId="25" borderId="13" xfId="70" applyFont="1" applyFill="1" applyBorder="1" applyAlignment="1" applyProtection="1">
      <alignment horizontal="right"/>
    </xf>
    <xf numFmtId="0" fontId="13" fillId="25" borderId="13" xfId="70" applyFont="1" applyFill="1" applyBorder="1" applyAlignment="1" applyProtection="1"/>
    <xf numFmtId="0" fontId="12" fillId="25" borderId="0" xfId="70" applyFont="1" applyFill="1" applyBorder="1" applyProtection="1"/>
    <xf numFmtId="0" fontId="58" fillId="25" borderId="0" xfId="70" applyFont="1" applyFill="1" applyProtection="1"/>
    <xf numFmtId="0" fontId="58" fillId="25" borderId="20" xfId="70" applyFont="1" applyFill="1" applyBorder="1" applyProtection="1"/>
    <xf numFmtId="0" fontId="58" fillId="0" borderId="0" xfId="70" applyFont="1" applyProtection="1">
      <protection locked="0"/>
    </xf>
    <xf numFmtId="0" fontId="15" fillId="25" borderId="0" xfId="70" applyFont="1" applyFill="1" applyBorder="1" applyProtection="1"/>
    <xf numFmtId="0" fontId="7" fillId="25" borderId="0" xfId="70" applyFont="1" applyFill="1" applyBorder="1" applyProtection="1"/>
    <xf numFmtId="0" fontId="15" fillId="0" borderId="0" xfId="70" applyFont="1" applyBorder="1" applyProtection="1"/>
    <xf numFmtId="0" fontId="61" fillId="25" borderId="0" xfId="70" applyFont="1" applyFill="1" applyBorder="1" applyProtection="1"/>
    <xf numFmtId="0" fontId="59" fillId="25" borderId="0" xfId="70" applyFont="1" applyFill="1" applyProtection="1"/>
    <xf numFmtId="0" fontId="65" fillId="25" borderId="0" xfId="70" applyFont="1" applyFill="1" applyBorder="1" applyProtection="1"/>
    <xf numFmtId="0" fontId="59" fillId="0" borderId="0" xfId="70" applyFont="1" applyProtection="1">
      <protection locked="0"/>
    </xf>
    <xf numFmtId="0" fontId="18" fillId="0" borderId="0" xfId="70" applyFont="1" applyBorder="1" applyAlignment="1" applyProtection="1"/>
    <xf numFmtId="0" fontId="4" fillId="25" borderId="0" xfId="70" applyFill="1" applyBorder="1" applyAlignment="1" applyProtection="1"/>
    <xf numFmtId="0" fontId="8" fillId="25" borderId="0" xfId="70" applyFont="1" applyFill="1" applyBorder="1" applyProtection="1"/>
    <xf numFmtId="167" fontId="72" fillId="26" borderId="0" xfId="70" applyNumberFormat="1" applyFont="1" applyFill="1" applyBorder="1" applyAlignment="1" applyProtection="1">
      <alignment horizontal="right"/>
    </xf>
    <xf numFmtId="0" fontId="57" fillId="25" borderId="0" xfId="70" applyFont="1" applyFill="1" applyBorder="1" applyAlignment="1" applyProtection="1">
      <alignment horizontal="left"/>
    </xf>
    <xf numFmtId="0" fontId="43" fillId="25" borderId="0" xfId="70" applyFont="1" applyFill="1" applyProtection="1"/>
    <xf numFmtId="0" fontId="43" fillId="25" borderId="20" xfId="70" applyFont="1" applyFill="1" applyBorder="1" applyProtection="1"/>
    <xf numFmtId="167" fontId="13" fillId="26" borderId="0" xfId="70" applyNumberFormat="1" applyFont="1" applyFill="1" applyBorder="1" applyAlignment="1" applyProtection="1">
      <alignment horizontal="right"/>
    </xf>
    <xf numFmtId="167" fontId="14" fillId="26" borderId="0" xfId="70" applyNumberFormat="1" applyFont="1" applyFill="1" applyBorder="1" applyAlignment="1" applyProtection="1">
      <alignment horizontal="right"/>
    </xf>
    <xf numFmtId="167" fontId="14" fillId="26" borderId="0" xfId="70" applyNumberFormat="1" applyFont="1" applyFill="1" applyBorder="1" applyAlignment="1" applyProtection="1">
      <alignment horizontal="right"/>
      <protection locked="0"/>
    </xf>
    <xf numFmtId="0" fontId="31" fillId="25" borderId="0" xfId="70" applyFont="1" applyFill="1" applyBorder="1" applyProtection="1"/>
    <xf numFmtId="0" fontId="78" fillId="25" borderId="0" xfId="70" applyFont="1" applyFill="1" applyBorder="1" applyAlignment="1" applyProtection="1">
      <alignment horizontal="left" vertical="center"/>
    </xf>
    <xf numFmtId="1" fontId="14" fillId="25" borderId="0" xfId="70" applyNumberFormat="1" applyFont="1" applyFill="1" applyBorder="1" applyAlignment="1" applyProtection="1">
      <alignment horizontal="center"/>
    </xf>
    <xf numFmtId="3" fontId="14" fillId="25" borderId="0" xfId="70" applyNumberFormat="1" applyFont="1" applyFill="1" applyBorder="1" applyAlignment="1" applyProtection="1">
      <alignment horizontal="center"/>
    </xf>
    <xf numFmtId="0" fontId="23" fillId="0" borderId="0" xfId="70" applyFont="1" applyProtection="1">
      <protection locked="0"/>
    </xf>
    <xf numFmtId="0" fontId="11" fillId="25" borderId="22" xfId="70" applyFont="1" applyFill="1" applyBorder="1" applyAlignment="1" applyProtection="1">
      <alignment horizontal="left"/>
    </xf>
    <xf numFmtId="0" fontId="18" fillId="25" borderId="22" xfId="70" applyFont="1" applyFill="1" applyBorder="1" applyProtection="1"/>
    <xf numFmtId="0" fontId="43" fillId="25" borderId="22" xfId="70" applyFont="1" applyFill="1" applyBorder="1" applyAlignment="1" applyProtection="1">
      <alignment horizontal="left"/>
    </xf>
    <xf numFmtId="0" fontId="4" fillId="25" borderId="21" xfId="70" applyFill="1" applyBorder="1" applyProtection="1"/>
    <xf numFmtId="0" fontId="4" fillId="25" borderId="19" xfId="70" applyFill="1" applyBorder="1" applyProtection="1"/>
    <xf numFmtId="0" fontId="4" fillId="25" borderId="0" xfId="70" applyFill="1" applyBorder="1" applyAlignment="1" applyProtection="1">
      <alignment vertical="center"/>
    </xf>
    <xf numFmtId="0" fontId="13" fillId="25" borderId="0" xfId="70" applyFont="1" applyFill="1" applyBorder="1" applyAlignment="1" applyProtection="1">
      <alignment horizontal="center"/>
    </xf>
    <xf numFmtId="0" fontId="4" fillId="25" borderId="0" xfId="70" applyFill="1" applyBorder="1" applyAlignment="1" applyProtection="1">
      <alignment vertical="justify"/>
    </xf>
    <xf numFmtId="0" fontId="7" fillId="25" borderId="19" xfId="70" applyFont="1" applyFill="1" applyBorder="1" applyProtection="1"/>
    <xf numFmtId="0" fontId="60" fillId="25" borderId="0" xfId="70" applyFont="1" applyFill="1" applyBorder="1" applyProtection="1"/>
    <xf numFmtId="0" fontId="61" fillId="25" borderId="19" xfId="70" applyFont="1" applyFill="1" applyBorder="1" applyProtection="1"/>
    <xf numFmtId="0" fontId="5" fillId="25" borderId="0" xfId="70" applyFont="1" applyFill="1" applyBorder="1" applyProtection="1"/>
    <xf numFmtId="0" fontId="15" fillId="25" borderId="0" xfId="70" applyFont="1" applyFill="1" applyProtection="1"/>
    <xf numFmtId="0" fontId="14" fillId="25" borderId="0" xfId="70" applyFont="1" applyFill="1" applyBorder="1" applyProtection="1"/>
    <xf numFmtId="0" fontId="12" fillId="25" borderId="19" xfId="70" applyFont="1" applyFill="1" applyBorder="1" applyProtection="1"/>
    <xf numFmtId="0" fontId="15" fillId="0" borderId="0" xfId="70" applyFont="1" applyProtection="1">
      <protection locked="0"/>
    </xf>
    <xf numFmtId="0" fontId="13" fillId="25" borderId="0" xfId="70" applyFont="1" applyFill="1" applyBorder="1" applyAlignment="1" applyProtection="1">
      <alignment horizontal="left"/>
    </xf>
    <xf numFmtId="0" fontId="8" fillId="25" borderId="19" xfId="70" applyFont="1" applyFill="1" applyBorder="1" applyProtection="1"/>
    <xf numFmtId="165" fontId="14" fillId="25" borderId="0" xfId="70" applyNumberFormat="1" applyFont="1" applyFill="1" applyBorder="1" applyAlignment="1" applyProtection="1">
      <alignment horizontal="center"/>
    </xf>
    <xf numFmtId="165" fontId="5" fillId="25" borderId="0" xfId="70" applyNumberFormat="1" applyFont="1" applyFill="1" applyBorder="1" applyAlignment="1" applyProtection="1">
      <alignment horizontal="center"/>
    </xf>
    <xf numFmtId="0" fontId="58" fillId="25" borderId="0" xfId="70" applyFont="1" applyFill="1" applyBorder="1" applyProtection="1"/>
    <xf numFmtId="169" fontId="57" fillId="25" borderId="0" xfId="70" applyNumberFormat="1" applyFont="1" applyFill="1" applyBorder="1" applyAlignment="1" applyProtection="1">
      <alignment horizontal="center"/>
    </xf>
    <xf numFmtId="165" fontId="116" fillId="25" borderId="0" xfId="70" applyNumberFormat="1" applyFont="1" applyFill="1" applyBorder="1" applyAlignment="1" applyProtection="1">
      <alignment horizontal="center"/>
    </xf>
    <xf numFmtId="165" fontId="18" fillId="25" borderId="0" xfId="70" applyNumberFormat="1" applyFont="1" applyFill="1" applyBorder="1" applyAlignment="1" applyProtection="1">
      <alignment horizontal="right"/>
    </xf>
    <xf numFmtId="0" fontId="43" fillId="25" borderId="0" xfId="70" applyFont="1" applyFill="1" applyBorder="1" applyProtection="1"/>
    <xf numFmtId="0" fontId="16" fillId="30" borderId="19" xfId="70" applyFont="1" applyFill="1" applyBorder="1" applyAlignment="1" applyProtection="1">
      <alignment horizontal="center" vertical="center"/>
    </xf>
    <xf numFmtId="0" fontId="4" fillId="25" borderId="0" xfId="70" applyFill="1" applyBorder="1" applyAlignment="1" applyProtection="1">
      <alignment horizontal="left"/>
    </xf>
    <xf numFmtId="0" fontId="4" fillId="26" borderId="0" xfId="70" applyFill="1" applyProtection="1"/>
    <xf numFmtId="0" fontId="11" fillId="25" borderId="23" xfId="70" applyFont="1" applyFill="1" applyBorder="1" applyAlignment="1" applyProtection="1">
      <alignment horizontal="left"/>
    </xf>
    <xf numFmtId="0" fontId="18" fillId="25" borderId="22" xfId="70" applyFont="1" applyFill="1" applyBorder="1" applyAlignment="1" applyProtection="1">
      <alignment horizontal="right"/>
    </xf>
    <xf numFmtId="0" fontId="11" fillId="25" borderId="20" xfId="70" applyFont="1" applyFill="1" applyBorder="1" applyAlignment="1" applyProtection="1">
      <alignment horizontal="left"/>
    </xf>
    <xf numFmtId="0" fontId="18" fillId="0" borderId="0" xfId="70" applyFont="1" applyBorder="1" applyAlignment="1" applyProtection="1">
      <alignment vertical="center"/>
    </xf>
    <xf numFmtId="0" fontId="11" fillId="25" borderId="0" xfId="70" applyFont="1" applyFill="1" applyBorder="1" applyAlignment="1" applyProtection="1">
      <alignment horizontal="left"/>
    </xf>
    <xf numFmtId="0" fontId="43" fillId="25" borderId="0" xfId="70" applyFont="1" applyFill="1" applyBorder="1" applyAlignment="1" applyProtection="1">
      <alignment horizontal="left"/>
    </xf>
    <xf numFmtId="0" fontId="77" fillId="26" borderId="15" xfId="70" applyFont="1" applyFill="1" applyBorder="1" applyAlignment="1" applyProtection="1"/>
    <xf numFmtId="0" fontId="13" fillId="25" borderId="0" xfId="70" applyFont="1" applyFill="1" applyBorder="1" applyAlignment="1" applyProtection="1">
      <alignment horizontal="center" vertical="distributed"/>
    </xf>
    <xf numFmtId="0" fontId="25" fillId="25" borderId="0" xfId="70" applyFont="1" applyFill="1" applyProtection="1"/>
    <xf numFmtId="0" fontId="25" fillId="25" borderId="20" xfId="70" applyFont="1" applyFill="1" applyBorder="1" applyProtection="1"/>
    <xf numFmtId="0" fontId="25" fillId="25" borderId="0" xfId="70" applyFont="1" applyFill="1" applyBorder="1" applyProtection="1"/>
    <xf numFmtId="0" fontId="25" fillId="0" borderId="0" xfId="70" applyFont="1" applyProtection="1">
      <protection locked="0"/>
    </xf>
    <xf numFmtId="0" fontId="23" fillId="25" borderId="0" xfId="70" applyFont="1" applyFill="1" applyProtection="1"/>
    <xf numFmtId="0" fontId="23" fillId="25" borderId="20" xfId="70" applyFont="1" applyFill="1" applyBorder="1" applyProtection="1"/>
    <xf numFmtId="164" fontId="13" fillId="25" borderId="0" xfId="70" applyNumberFormat="1" applyFont="1" applyFill="1" applyBorder="1" applyAlignment="1" applyProtection="1">
      <alignment horizontal="center"/>
    </xf>
    <xf numFmtId="164" fontId="57" fillId="25" borderId="0" xfId="70" applyNumberFormat="1" applyFont="1" applyFill="1" applyBorder="1" applyAlignment="1" applyProtection="1">
      <alignment horizontal="center"/>
    </xf>
    <xf numFmtId="1" fontId="13" fillId="25" borderId="0" xfId="70" applyNumberFormat="1" applyFont="1" applyFill="1" applyBorder="1" applyAlignment="1" applyProtection="1">
      <alignment horizontal="center"/>
    </xf>
    <xf numFmtId="0" fontId="26" fillId="25" borderId="20" xfId="70" applyFont="1" applyFill="1" applyBorder="1" applyProtection="1"/>
    <xf numFmtId="0" fontId="117" fillId="25" borderId="0" xfId="70" applyFont="1" applyFill="1" applyProtection="1"/>
    <xf numFmtId="164" fontId="64" fillId="25" borderId="0" xfId="70" applyNumberFormat="1" applyFont="1" applyFill="1" applyBorder="1" applyAlignment="1" applyProtection="1">
      <alignment horizontal="center"/>
    </xf>
    <xf numFmtId="0" fontId="117" fillId="0" borderId="0" xfId="70" applyFont="1" applyProtection="1">
      <protection locked="0"/>
    </xf>
    <xf numFmtId="0" fontId="16" fillId="30" borderId="20" xfId="70" applyFont="1" applyFill="1" applyBorder="1" applyAlignment="1" applyProtection="1">
      <alignment horizontal="center" vertical="center"/>
    </xf>
    <xf numFmtId="0" fontId="4" fillId="0" borderId="0" xfId="70" applyProtection="1"/>
    <xf numFmtId="0" fontId="13" fillId="25" borderId="12" xfId="62" applyFont="1" applyFill="1" applyBorder="1" applyAlignment="1">
      <alignment horizontal="center"/>
    </xf>
    <xf numFmtId="3" fontId="83" fillId="27" borderId="0" xfId="40" applyNumberFormat="1" applyFont="1" applyFill="1" applyBorder="1" applyAlignment="1">
      <alignment horizontal="right" wrapText="1"/>
    </xf>
    <xf numFmtId="0" fontId="72" fillId="24" borderId="0" xfId="66" applyFont="1" applyFill="1" applyBorder="1" applyAlignment="1">
      <alignment horizontal="left" indent="1"/>
    </xf>
    <xf numFmtId="0" fontId="20" fillId="26" borderId="0" xfId="63" applyFont="1" applyFill="1" applyBorder="1" applyAlignment="1">
      <alignment horizontal="center" wrapText="1"/>
    </xf>
    <xf numFmtId="0" fontId="20" fillId="25" borderId="0" xfId="63" applyFont="1" applyFill="1" applyBorder="1" applyAlignment="1">
      <alignment horizontal="center" wrapText="1"/>
    </xf>
    <xf numFmtId="0" fontId="20" fillId="0" borderId="0" xfId="63" applyFont="1" applyBorder="1" applyAlignment="1">
      <alignment horizontal="center" wrapText="1"/>
    </xf>
    <xf numFmtId="0" fontId="55" fillId="26" borderId="0" xfId="62" applyFont="1" applyFill="1" applyBorder="1"/>
    <xf numFmtId="0" fontId="13" fillId="26" borderId="51" xfId="70" applyFont="1" applyFill="1" applyBorder="1" applyAlignment="1"/>
    <xf numFmtId="0" fontId="11" fillId="25" borderId="22" xfId="62" applyFont="1" applyFill="1" applyBorder="1" applyAlignment="1">
      <alignment horizontal="left"/>
    </xf>
    <xf numFmtId="0" fontId="11" fillId="0" borderId="0" xfId="62" applyFont="1" applyAlignment="1"/>
    <xf numFmtId="0" fontId="11" fillId="25" borderId="0" xfId="72" applyFont="1" applyFill="1" applyBorder="1" applyAlignment="1"/>
    <xf numFmtId="0" fontId="11" fillId="25" borderId="19" xfId="72" applyFont="1" applyFill="1" applyBorder="1" applyAlignment="1"/>
    <xf numFmtId="0" fontId="11" fillId="0" borderId="0" xfId="62" applyFont="1" applyBorder="1" applyAlignment="1"/>
    <xf numFmtId="0" fontId="11" fillId="25" borderId="0" xfId="62" applyFont="1" applyFill="1" applyAlignment="1"/>
    <xf numFmtId="178" fontId="75" fillId="26" borderId="0" xfId="71" applyNumberFormat="1" applyFont="1" applyFill="1" applyBorder="1" applyAlignment="1">
      <alignment horizontal="right" vertical="center"/>
    </xf>
    <xf numFmtId="0" fontId="13" fillId="27" borderId="0" xfId="220" applyFont="1" applyFill="1" applyBorder="1" applyAlignment="1">
      <alignment horizontal="left"/>
    </xf>
    <xf numFmtId="0" fontId="13" fillId="27" borderId="0" xfId="220" applyFont="1" applyFill="1" applyBorder="1" applyAlignment="1">
      <alignment horizontal="left" indent="1"/>
    </xf>
    <xf numFmtId="178" fontId="72" fillId="26" borderId="0" xfId="71" applyNumberFormat="1" applyFont="1" applyFill="1" applyBorder="1" applyAlignment="1">
      <alignment horizontal="right" vertical="center"/>
    </xf>
    <xf numFmtId="0" fontId="14" fillId="25" borderId="12" xfId="62" applyFont="1" applyFill="1" applyBorder="1" applyAlignment="1">
      <alignment horizontal="center" vertical="center" wrapText="1"/>
    </xf>
    <xf numFmtId="0" fontId="121" fillId="25" borderId="0" xfId="62" applyFont="1" applyFill="1" applyBorder="1" applyAlignment="1">
      <alignment horizontal="center" vertical="center"/>
    </xf>
    <xf numFmtId="3" fontId="47" fillId="0" borderId="0" xfId="62" applyNumberFormat="1" applyFont="1"/>
    <xf numFmtId="0" fontId="13" fillId="25" borderId="70" xfId="62" applyFont="1" applyFill="1" applyBorder="1" applyAlignment="1">
      <alignment horizontal="center"/>
    </xf>
    <xf numFmtId="167" fontId="14" fillId="27" borderId="70" xfId="40" applyNumberFormat="1" applyFont="1" applyFill="1" applyBorder="1" applyAlignment="1">
      <alignment horizontal="right" wrapText="1" indent="1"/>
    </xf>
    <xf numFmtId="167" fontId="72" fillId="26" borderId="0" xfId="62" applyNumberFormat="1" applyFont="1" applyFill="1" applyBorder="1" applyAlignment="1">
      <alignment horizontal="right" indent="1"/>
    </xf>
    <xf numFmtId="165" fontId="5" fillId="25" borderId="0" xfId="0" applyNumberFormat="1" applyFont="1" applyFill="1" applyBorder="1" applyAlignment="1">
      <alignment horizontal="right" indent="1"/>
    </xf>
    <xf numFmtId="167" fontId="72" fillId="27" borderId="71" xfId="40" applyNumberFormat="1" applyFont="1" applyFill="1" applyBorder="1" applyAlignment="1">
      <alignment horizontal="right" wrapText="1" indent="1"/>
    </xf>
    <xf numFmtId="167" fontId="14" fillId="27" borderId="71" xfId="40" applyNumberFormat="1" applyFont="1" applyFill="1" applyBorder="1" applyAlignment="1">
      <alignment horizontal="right" wrapText="1" indent="1"/>
    </xf>
    <xf numFmtId="167" fontId="14" fillId="27" borderId="71" xfId="40" applyNumberFormat="1" applyFont="1" applyFill="1" applyBorder="1" applyAlignment="1">
      <alignment horizontal="center" wrapText="1"/>
    </xf>
    <xf numFmtId="2" fontId="5" fillId="25" borderId="0" xfId="0" applyNumberFormat="1" applyFont="1" applyFill="1" applyBorder="1" applyAlignment="1">
      <alignment horizontal="right" indent="1"/>
    </xf>
    <xf numFmtId="165" fontId="72" fillId="27" borderId="71" xfId="58" applyNumberFormat="1" applyFont="1" applyFill="1" applyBorder="1" applyAlignment="1">
      <alignment horizontal="right" wrapText="1" indent="1"/>
    </xf>
    <xf numFmtId="165" fontId="14" fillId="27" borderId="71" xfId="40" applyNumberFormat="1" applyFont="1" applyFill="1" applyBorder="1" applyAlignment="1">
      <alignment horizontal="right" wrapText="1" indent="1"/>
    </xf>
    <xf numFmtId="2" fontId="14" fillId="27" borderId="71" xfId="40" applyNumberFormat="1" applyFont="1" applyFill="1" applyBorder="1" applyAlignment="1">
      <alignment horizontal="right" wrapText="1" indent="1"/>
    </xf>
    <xf numFmtId="0" fontId="19" fillId="25" borderId="0" xfId="0" applyFont="1" applyFill="1" applyBorder="1" applyAlignment="1"/>
    <xf numFmtId="173" fontId="5" fillId="25" borderId="0" xfId="70" applyNumberFormat="1" applyFont="1" applyFill="1" applyBorder="1" applyAlignment="1">
      <alignment horizontal="left"/>
    </xf>
    <xf numFmtId="0" fontId="13" fillId="25" borderId="18" xfId="70" applyFont="1" applyFill="1" applyBorder="1" applyAlignment="1">
      <alignment horizontal="left"/>
    </xf>
    <xf numFmtId="0" fontId="11" fillId="25" borderId="23" xfId="70" applyFont="1" applyFill="1" applyBorder="1" applyAlignment="1">
      <alignment horizontal="left"/>
    </xf>
    <xf numFmtId="0" fontId="11" fillId="25" borderId="0" xfId="70" applyFont="1" applyFill="1" applyBorder="1" applyAlignment="1">
      <alignment horizontal="left"/>
    </xf>
    <xf numFmtId="167" fontId="72" fillId="27" borderId="70" xfId="40" applyNumberFormat="1" applyFont="1" applyFill="1" applyBorder="1" applyAlignment="1">
      <alignment horizontal="right" wrapText="1" indent="1"/>
    </xf>
    <xf numFmtId="0" fontId="18" fillId="25" borderId="0" xfId="70" applyFont="1" applyFill="1" applyBorder="1" applyAlignment="1" applyProtection="1">
      <alignment horizontal="right"/>
    </xf>
    <xf numFmtId="0" fontId="14" fillId="24" borderId="0" xfId="40" applyFont="1" applyFill="1" applyBorder="1" applyAlignment="1" applyProtection="1">
      <alignment horizontal="left" indent="1"/>
    </xf>
    <xf numFmtId="0" fontId="31" fillId="25" borderId="13" xfId="70" applyFont="1" applyFill="1" applyBorder="1" applyAlignment="1">
      <alignment horizontal="center" vertical="center" wrapText="1"/>
    </xf>
    <xf numFmtId="0" fontId="31" fillId="25" borderId="49" xfId="70" applyFont="1" applyFill="1" applyBorder="1" applyAlignment="1">
      <alignment horizontal="center" vertical="center" wrapText="1"/>
    </xf>
    <xf numFmtId="0" fontId="72" fillId="25" borderId="0" xfId="78" applyFont="1" applyFill="1" applyBorder="1" applyAlignment="1">
      <alignment horizontal="left"/>
    </xf>
    <xf numFmtId="0" fontId="14" fillId="25" borderId="0" xfId="70" applyFont="1" applyFill="1" applyBorder="1" applyAlignment="1"/>
    <xf numFmtId="0" fontId="10" fillId="24" borderId="0" xfId="40" applyFont="1" applyFill="1" applyBorder="1" applyAlignment="1">
      <alignment vertical="center"/>
    </xf>
    <xf numFmtId="0" fontId="5" fillId="26" borderId="0" xfId="70" applyFont="1" applyFill="1" applyAlignment="1">
      <alignment vertical="center"/>
    </xf>
    <xf numFmtId="0" fontId="5" fillId="25" borderId="0" xfId="63" applyFont="1" applyFill="1" applyBorder="1" applyAlignment="1">
      <alignment horizontal="left" vertical="center" wrapText="1"/>
    </xf>
    <xf numFmtId="179" fontId="72" fillId="26" borderId="49" xfId="70" applyNumberFormat="1" applyFont="1" applyFill="1" applyBorder="1" applyAlignment="1">
      <alignment horizontal="right" wrapText="1" indent="1"/>
    </xf>
    <xf numFmtId="179" fontId="72" fillId="26" borderId="49" xfId="70" applyNumberFormat="1" applyFont="1" applyFill="1" applyBorder="1" applyAlignment="1">
      <alignment horizontal="right" wrapText="1" indent="2"/>
    </xf>
    <xf numFmtId="179" fontId="72" fillId="25" borderId="0" xfId="70" applyNumberFormat="1" applyFont="1" applyFill="1" applyBorder="1" applyAlignment="1">
      <alignment horizontal="right" vertical="center" wrapText="1" indent="2"/>
    </xf>
    <xf numFmtId="179" fontId="10" fillId="26" borderId="0" xfId="70" applyNumberFormat="1" applyFont="1" applyFill="1" applyBorder="1" applyAlignment="1">
      <alignment horizontal="right" vertical="center" wrapText="1" indent="1"/>
    </xf>
    <xf numFmtId="179" fontId="10" fillId="26" borderId="0" xfId="70" applyNumberFormat="1" applyFont="1" applyFill="1" applyBorder="1" applyAlignment="1">
      <alignment horizontal="right" vertical="center" wrapText="1" indent="2"/>
    </xf>
    <xf numFmtId="179" fontId="10" fillId="25" borderId="0" xfId="70" applyNumberFormat="1" applyFont="1" applyFill="1" applyBorder="1" applyAlignment="1">
      <alignment horizontal="right" vertical="center" wrapText="1" indent="2"/>
    </xf>
    <xf numFmtId="179" fontId="5" fillId="26" borderId="0" xfId="70" applyNumberFormat="1" applyFont="1" applyFill="1" applyBorder="1" applyAlignment="1">
      <alignment horizontal="right" vertical="center" wrapText="1" indent="1"/>
    </xf>
    <xf numFmtId="179" fontId="5" fillId="26" borderId="0" xfId="70" applyNumberFormat="1" applyFont="1" applyFill="1" applyBorder="1" applyAlignment="1">
      <alignment horizontal="right" vertical="center" wrapText="1" indent="2"/>
    </xf>
    <xf numFmtId="179" fontId="5" fillId="25" borderId="0" xfId="70" applyNumberFormat="1" applyFont="1" applyFill="1" applyBorder="1" applyAlignment="1">
      <alignment horizontal="right" vertical="center" wrapText="1" indent="2"/>
    </xf>
    <xf numFmtId="179" fontId="10" fillId="26" borderId="0" xfId="70" applyNumberFormat="1" applyFont="1" applyFill="1" applyBorder="1" applyAlignment="1">
      <alignment horizontal="right" vertical="center" indent="1"/>
    </xf>
    <xf numFmtId="179" fontId="10" fillId="26" borderId="0" xfId="70" applyNumberFormat="1" applyFont="1" applyFill="1" applyBorder="1" applyAlignment="1">
      <alignment horizontal="right" vertical="center" indent="2"/>
    </xf>
    <xf numFmtId="179" fontId="5" fillId="26" borderId="0" xfId="70" applyNumberFormat="1" applyFont="1" applyFill="1" applyBorder="1" applyAlignment="1">
      <alignment horizontal="right" vertical="center" indent="1"/>
    </xf>
    <xf numFmtId="179" fontId="5" fillId="26" borderId="0" xfId="70" applyNumberFormat="1" applyFont="1" applyFill="1" applyBorder="1" applyAlignment="1">
      <alignment horizontal="right" vertical="center" indent="2"/>
    </xf>
    <xf numFmtId="180" fontId="72" fillId="26" borderId="0" xfId="70" applyNumberFormat="1" applyFont="1" applyFill="1" applyBorder="1" applyAlignment="1">
      <alignment horizontal="right" vertical="center" wrapText="1" indent="2"/>
    </xf>
    <xf numFmtId="180" fontId="10" fillId="26" borderId="0" xfId="70" applyNumberFormat="1" applyFont="1" applyFill="1" applyBorder="1" applyAlignment="1">
      <alignment horizontal="right" vertical="center" wrapText="1" indent="2"/>
    </xf>
    <xf numFmtId="180" fontId="5" fillId="26" borderId="0" xfId="70" applyNumberFormat="1" applyFont="1" applyFill="1" applyBorder="1" applyAlignment="1">
      <alignment horizontal="right" vertical="center" wrapText="1" indent="2"/>
    </xf>
    <xf numFmtId="0" fontId="18" fillId="25" borderId="0" xfId="63" applyFont="1" applyFill="1" applyBorder="1" applyAlignment="1">
      <alignment horizontal="left" vertical="center"/>
    </xf>
    <xf numFmtId="0" fontId="13" fillId="0" borderId="0" xfId="70" applyFont="1" applyBorder="1" applyAlignment="1">
      <alignment horizontal="left" indent="1"/>
    </xf>
    <xf numFmtId="0" fontId="13" fillId="26" borderId="13" xfId="70" applyFont="1" applyFill="1" applyBorder="1" applyAlignment="1"/>
    <xf numFmtId="0" fontId="81" fillId="25" borderId="19" xfId="63" applyFont="1" applyFill="1" applyBorder="1" applyAlignment="1">
      <alignment horizontal="right"/>
    </xf>
    <xf numFmtId="0" fontId="81" fillId="25" borderId="19" xfId="63" applyFont="1" applyFill="1" applyBorder="1" applyAlignment="1"/>
    <xf numFmtId="0" fontId="73" fillId="25" borderId="0" xfId="63" applyFont="1" applyFill="1" applyAlignment="1">
      <alignment horizontal="left" vertical="top"/>
    </xf>
    <xf numFmtId="0" fontId="73" fillId="25" borderId="0" xfId="63" applyFont="1" applyFill="1" applyBorder="1" applyAlignment="1">
      <alignment horizontal="left" vertical="top"/>
    </xf>
    <xf numFmtId="0" fontId="18" fillId="26" borderId="0" xfId="63" applyFont="1" applyFill="1" applyBorder="1" applyAlignment="1">
      <alignment horizontal="left" vertical="top"/>
    </xf>
    <xf numFmtId="0" fontId="72" fillId="27" borderId="0" xfId="40" applyFont="1" applyFill="1" applyBorder="1" applyAlignment="1">
      <alignment horizontal="left" vertical="top"/>
    </xf>
    <xf numFmtId="0" fontId="73" fillId="26" borderId="0" xfId="63" applyFont="1" applyFill="1" applyAlignment="1">
      <alignment horizontal="left" vertical="top"/>
    </xf>
    <xf numFmtId="0" fontId="81" fillId="25" borderId="19" xfId="63" applyFont="1" applyFill="1" applyBorder="1" applyAlignment="1">
      <alignment horizontal="left" vertical="top"/>
    </xf>
    <xf numFmtId="0" fontId="73" fillId="0" borderId="0" xfId="63" applyFont="1" applyAlignment="1">
      <alignment horizontal="left" vertical="top"/>
    </xf>
    <xf numFmtId="1" fontId="13" fillId="26" borderId="12" xfId="63" applyNumberFormat="1" applyFont="1" applyFill="1" applyBorder="1" applyAlignment="1">
      <alignment horizontal="center" vertical="center" wrapText="1"/>
    </xf>
    <xf numFmtId="0" fontId="13" fillId="25" borderId="0" xfId="70" applyFont="1" applyFill="1" applyBorder="1" applyAlignment="1">
      <alignment horizontal="center" wrapText="1"/>
    </xf>
    <xf numFmtId="0" fontId="43" fillId="25" borderId="0" xfId="70" applyFont="1" applyFill="1" applyBorder="1" applyAlignment="1"/>
    <xf numFmtId="0" fontId="122" fillId="25" borderId="0" xfId="70" applyFont="1" applyFill="1" applyBorder="1" applyAlignment="1"/>
    <xf numFmtId="167" fontId="83" fillId="27" borderId="0" xfId="40" applyNumberFormat="1" applyFont="1" applyFill="1" applyBorder="1" applyAlignment="1">
      <alignment horizontal="right" wrapText="1" indent="1"/>
    </xf>
    <xf numFmtId="3" fontId="83" fillId="27" borderId="0" xfId="40" applyNumberFormat="1" applyFont="1" applyFill="1" applyBorder="1" applyAlignment="1">
      <alignment horizontal="right" wrapText="1" indent="1"/>
    </xf>
    <xf numFmtId="167" fontId="72" fillId="27" borderId="74" xfId="66" applyNumberFormat="1" applyFont="1" applyFill="1" applyBorder="1" applyAlignment="1">
      <alignment horizontal="left"/>
    </xf>
    <xf numFmtId="0" fontId="13" fillId="26" borderId="0" xfId="70" applyFont="1" applyFill="1" applyBorder="1" applyAlignment="1">
      <alignment horizontal="center" wrapText="1"/>
    </xf>
    <xf numFmtId="0" fontId="4" fillId="25" borderId="0" xfId="63" applyFont="1" applyFill="1" applyAlignment="1"/>
    <xf numFmtId="0" fontId="13" fillId="0" borderId="0" xfId="70" applyFont="1" applyBorder="1" applyAlignment="1">
      <alignment horizontal="center" wrapText="1"/>
    </xf>
    <xf numFmtId="167" fontId="75" fillId="24" borderId="0" xfId="40" applyNumberFormat="1" applyFont="1" applyFill="1" applyBorder="1" applyAlignment="1">
      <alignment horizontal="left" vertical="center" indent="2"/>
    </xf>
    <xf numFmtId="0" fontId="44" fillId="24" borderId="0" xfId="40" applyFont="1" applyFill="1" applyBorder="1" applyAlignment="1">
      <alignment horizontal="left" vertical="center"/>
    </xf>
    <xf numFmtId="167" fontId="85" fillId="27" borderId="0" xfId="40" applyNumberFormat="1" applyFont="1" applyFill="1" applyBorder="1" applyAlignment="1">
      <alignment horizontal="right" wrapText="1" indent="1"/>
    </xf>
    <xf numFmtId="3" fontId="85" fillId="27" borderId="0" xfId="40" applyNumberFormat="1" applyFont="1" applyFill="1" applyBorder="1" applyAlignment="1">
      <alignment horizontal="right" wrapText="1" indent="1"/>
    </xf>
    <xf numFmtId="167" fontId="75" fillId="27" borderId="74" xfId="66" applyNumberFormat="1" applyFont="1" applyFill="1" applyBorder="1" applyAlignment="1">
      <alignment horizontal="left" vertical="center" indent="2"/>
    </xf>
    <xf numFmtId="0" fontId="49" fillId="25" borderId="0" xfId="63" applyFont="1" applyFill="1" applyBorder="1" applyAlignment="1"/>
    <xf numFmtId="0" fontId="13" fillId="25" borderId="0" xfId="63" applyFont="1" applyFill="1" applyBorder="1" applyAlignment="1">
      <alignment horizontal="left" wrapText="1" indent="1"/>
    </xf>
    <xf numFmtId="0" fontId="43" fillId="25" borderId="0" xfId="63" applyFont="1" applyFill="1" applyBorder="1" applyAlignment="1">
      <alignment horizontal="left" indent="1"/>
    </xf>
    <xf numFmtId="0" fontId="13" fillId="26" borderId="0" xfId="63" applyFont="1" applyFill="1" applyBorder="1" applyAlignment="1">
      <alignment horizontal="left" wrapText="1" indent="1"/>
    </xf>
    <xf numFmtId="0" fontId="81" fillId="25" borderId="19" xfId="63" applyFont="1" applyFill="1" applyBorder="1" applyAlignment="1">
      <alignment horizontal="left" indent="1"/>
    </xf>
    <xf numFmtId="3" fontId="83" fillId="25" borderId="0" xfId="63" applyNumberFormat="1" applyFont="1" applyFill="1" applyBorder="1" applyAlignment="1">
      <alignment horizontal="left" indent="1"/>
    </xf>
    <xf numFmtId="0" fontId="13" fillId="0" borderId="0" xfId="63" applyFont="1" applyBorder="1" applyAlignment="1">
      <alignment horizontal="left" wrapText="1" indent="1"/>
    </xf>
    <xf numFmtId="167" fontId="72" fillId="27" borderId="74" xfId="66" applyNumberFormat="1" applyFont="1" applyFill="1" applyBorder="1" applyAlignment="1">
      <alignment horizontal="left" vertical="center"/>
    </xf>
    <xf numFmtId="0" fontId="72" fillId="24" borderId="0" xfId="40" applyFont="1" applyFill="1" applyBorder="1" applyAlignment="1">
      <alignment horizontal="left" vertical="center"/>
    </xf>
    <xf numFmtId="0" fontId="43" fillId="26" borderId="0" xfId="63" applyFont="1" applyFill="1" applyBorder="1" applyAlignment="1">
      <alignment horizontal="left" indent="1"/>
    </xf>
    <xf numFmtId="0" fontId="13" fillId="24" borderId="0" xfId="40" applyFont="1" applyFill="1" applyBorder="1" applyAlignment="1">
      <alignment horizontal="left" vertical="center"/>
    </xf>
    <xf numFmtId="0" fontId="43" fillId="26" borderId="0" xfId="70" applyFont="1" applyFill="1" applyBorder="1" applyAlignment="1">
      <alignment horizontal="left" indent="1"/>
    </xf>
    <xf numFmtId="0" fontId="4" fillId="26" borderId="0" xfId="63" applyFill="1" applyAlignment="1">
      <alignment horizontal="left" indent="1"/>
    </xf>
    <xf numFmtId="0" fontId="4" fillId="26" borderId="0" xfId="63" applyFill="1" applyBorder="1" applyAlignment="1">
      <alignment horizontal="left" indent="1"/>
    </xf>
    <xf numFmtId="0" fontId="4" fillId="0" borderId="0" xfId="63" applyAlignment="1">
      <alignment horizontal="left" indent="1"/>
    </xf>
    <xf numFmtId="0" fontId="13" fillId="25" borderId="0" xfId="70" applyFont="1" applyFill="1" applyBorder="1" applyAlignment="1">
      <alignment horizontal="center" vertical="center" wrapText="1"/>
    </xf>
    <xf numFmtId="0" fontId="43" fillId="25" borderId="0" xfId="70" applyFont="1" applyFill="1" applyBorder="1"/>
    <xf numFmtId="0" fontId="13" fillId="26" borderId="0" xfId="70" applyFont="1" applyFill="1" applyBorder="1" applyAlignment="1">
      <alignment horizontal="center" vertical="center" wrapText="1"/>
    </xf>
    <xf numFmtId="0" fontId="13" fillId="0" borderId="0" xfId="70" applyFont="1" applyBorder="1" applyAlignment="1">
      <alignment horizontal="center" vertical="center" wrapText="1"/>
    </xf>
    <xf numFmtId="0" fontId="13" fillId="26" borderId="19" xfId="70" applyFont="1" applyFill="1" applyBorder="1" applyAlignment="1">
      <alignment vertical="center" wrapText="1"/>
    </xf>
    <xf numFmtId="3" fontId="125" fillId="26" borderId="0" xfId="63" applyNumberFormat="1" applyFont="1" applyFill="1" applyBorder="1" applyAlignment="1">
      <alignment horizontal="center"/>
    </xf>
    <xf numFmtId="3" fontId="125" fillId="26" borderId="0" xfId="63" applyNumberFormat="1" applyFont="1" applyFill="1" applyBorder="1" applyAlignment="1">
      <alignment horizontal="right"/>
    </xf>
    <xf numFmtId="167" fontId="75" fillId="27" borderId="0" xfId="66" applyNumberFormat="1" applyFont="1" applyFill="1" applyBorder="1" applyAlignment="1">
      <alignment horizontal="left" vertical="center" indent="2"/>
    </xf>
    <xf numFmtId="0" fontId="18" fillId="26" borderId="0" xfId="63" applyFont="1" applyFill="1" applyBorder="1" applyAlignment="1">
      <alignment horizontal="left"/>
    </xf>
    <xf numFmtId="1" fontId="13" fillId="26" borderId="0" xfId="70" applyNumberFormat="1" applyFont="1" applyFill="1" applyBorder="1" applyAlignment="1">
      <alignment horizontal="center" vertical="center" wrapText="1"/>
    </xf>
    <xf numFmtId="3" fontId="124" fillId="48" borderId="0" xfId="63" applyNumberFormat="1" applyFont="1" applyFill="1" applyBorder="1" applyAlignment="1"/>
    <xf numFmtId="0" fontId="18" fillId="25" borderId="0" xfId="70" applyFont="1" applyFill="1" applyBorder="1" applyAlignment="1" applyProtection="1">
      <alignment horizontal="right"/>
    </xf>
    <xf numFmtId="0" fontId="14" fillId="24" borderId="0" xfId="40" applyFont="1" applyFill="1" applyBorder="1" applyAlignment="1" applyProtection="1">
      <alignment horizontal="left" indent="1"/>
    </xf>
    <xf numFmtId="0" fontId="4" fillId="25" borderId="19" xfId="70" applyFill="1" applyBorder="1" applyAlignment="1" applyProtection="1">
      <alignment vertical="center"/>
    </xf>
    <xf numFmtId="0" fontId="58" fillId="25" borderId="19" xfId="70" applyFont="1" applyFill="1" applyBorder="1" applyProtection="1"/>
    <xf numFmtId="0" fontId="59" fillId="25" borderId="19" xfId="70" applyFont="1" applyFill="1" applyBorder="1" applyProtection="1"/>
    <xf numFmtId="0" fontId="59" fillId="25" borderId="0" xfId="70" applyFont="1" applyFill="1" applyBorder="1" applyProtection="1"/>
    <xf numFmtId="0" fontId="43" fillId="25" borderId="19" xfId="70" applyFont="1" applyFill="1" applyBorder="1" applyProtection="1"/>
    <xf numFmtId="167" fontId="72" fillId="25" borderId="0" xfId="70" applyNumberFormat="1" applyFont="1" applyFill="1" applyBorder="1" applyAlignment="1" applyProtection="1">
      <alignment horizontal="right"/>
    </xf>
    <xf numFmtId="167" fontId="14" fillId="25" borderId="0" xfId="70" applyNumberFormat="1" applyFont="1" applyFill="1" applyBorder="1" applyAlignment="1" applyProtection="1">
      <alignment horizontal="right"/>
    </xf>
    <xf numFmtId="167" fontId="13" fillId="25" borderId="0" xfId="70" applyNumberFormat="1" applyFont="1" applyFill="1" applyBorder="1" applyAlignment="1" applyProtection="1">
      <alignment horizontal="right"/>
    </xf>
    <xf numFmtId="0" fontId="63" fillId="25" borderId="0" xfId="70" applyFont="1" applyFill="1" applyBorder="1" applyAlignment="1" applyProtection="1">
      <alignment horizontal="center"/>
    </xf>
    <xf numFmtId="0" fontId="78" fillId="25" borderId="0" xfId="70" applyFont="1" applyFill="1" applyBorder="1" applyAlignment="1" applyProtection="1">
      <alignment horizontal="left"/>
    </xf>
    <xf numFmtId="0" fontId="4" fillId="26" borderId="18" xfId="70" applyFill="1" applyBorder="1" applyProtection="1"/>
    <xf numFmtId="0" fontId="13" fillId="25" borderId="18" xfId="70" applyFont="1" applyFill="1" applyBorder="1" applyAlignment="1" applyProtection="1">
      <alignment horizontal="right"/>
    </xf>
    <xf numFmtId="0" fontId="73" fillId="25" borderId="0" xfId="70" applyFont="1" applyFill="1" applyBorder="1" applyProtection="1"/>
    <xf numFmtId="168" fontId="72" fillId="25" borderId="0" xfId="70" applyNumberFormat="1" applyFont="1" applyFill="1" applyBorder="1" applyAlignment="1" applyProtection="1">
      <alignment horizontal="right"/>
    </xf>
    <xf numFmtId="168" fontId="72" fillId="26" borderId="0" xfId="70" applyNumberFormat="1" applyFont="1" applyFill="1" applyBorder="1" applyAlignment="1" applyProtection="1">
      <alignment horizontal="right"/>
    </xf>
    <xf numFmtId="168" fontId="14" fillId="25" borderId="0" xfId="70" applyNumberFormat="1" applyFont="1" applyFill="1" applyBorder="1" applyAlignment="1" applyProtection="1">
      <alignment horizontal="right"/>
    </xf>
    <xf numFmtId="168" fontId="14" fillId="26" borderId="0" xfId="70" applyNumberFormat="1" applyFont="1" applyFill="1" applyBorder="1" applyAlignment="1" applyProtection="1">
      <alignment horizontal="right"/>
    </xf>
    <xf numFmtId="168" fontId="13" fillId="25" borderId="0" xfId="70" applyNumberFormat="1" applyFont="1" applyFill="1" applyBorder="1" applyAlignment="1" applyProtection="1">
      <alignment horizontal="right"/>
    </xf>
    <xf numFmtId="168" fontId="13" fillId="26" borderId="0" xfId="70" applyNumberFormat="1" applyFont="1" applyFill="1" applyBorder="1" applyAlignment="1" applyProtection="1">
      <alignment horizontal="right"/>
    </xf>
    <xf numFmtId="0" fontId="14" fillId="25" borderId="0" xfId="70" applyFont="1" applyFill="1" applyBorder="1" applyAlignment="1" applyProtection="1">
      <alignment horizontal="left" indent="1"/>
    </xf>
    <xf numFmtId="0" fontId="30" fillId="25" borderId="19" xfId="70" applyFont="1" applyFill="1" applyBorder="1" applyProtection="1"/>
    <xf numFmtId="0" fontId="4" fillId="25" borderId="18" xfId="70" applyFill="1" applyBorder="1" applyAlignment="1" applyProtection="1">
      <alignment horizontal="left"/>
    </xf>
    <xf numFmtId="0" fontId="116" fillId="0" borderId="0" xfId="40" applyFont="1" applyFill="1" applyBorder="1" applyAlignment="1" applyProtection="1">
      <alignment horizontal="left" indent="1"/>
    </xf>
    <xf numFmtId="165" fontId="13" fillId="25" borderId="0" xfId="70" applyNumberFormat="1" applyFont="1" applyFill="1" applyBorder="1" applyAlignment="1" applyProtection="1">
      <alignment horizontal="center"/>
    </xf>
    <xf numFmtId="0" fontId="15" fillId="0" borderId="0" xfId="70" applyFont="1" applyProtection="1"/>
    <xf numFmtId="167" fontId="72" fillId="25" borderId="0" xfId="70" applyNumberFormat="1" applyFont="1" applyFill="1" applyBorder="1" applyAlignment="1" applyProtection="1">
      <alignment horizontal="right" indent="1"/>
    </xf>
    <xf numFmtId="167" fontId="72" fillId="26" borderId="0" xfId="70" applyNumberFormat="1" applyFont="1" applyFill="1" applyBorder="1" applyAlignment="1" applyProtection="1">
      <alignment horizontal="right" indent="1"/>
    </xf>
    <xf numFmtId="0" fontId="60" fillId="25" borderId="0" xfId="70" applyFont="1" applyFill="1" applyBorder="1" applyAlignment="1" applyProtection="1">
      <alignment horizontal="left"/>
    </xf>
    <xf numFmtId="167" fontId="14" fillId="25" borderId="0" xfId="70" applyNumberFormat="1" applyFont="1" applyFill="1" applyBorder="1" applyAlignment="1" applyProtection="1">
      <alignment horizontal="right" indent="1"/>
    </xf>
    <xf numFmtId="167" fontId="14" fillId="26" borderId="0" xfId="70" applyNumberFormat="1" applyFont="1" applyFill="1" applyBorder="1" applyAlignment="1" applyProtection="1">
      <alignment horizontal="right" indent="1"/>
    </xf>
    <xf numFmtId="167" fontId="13" fillId="25" borderId="0" xfId="70" applyNumberFormat="1" applyFont="1" applyFill="1" applyBorder="1" applyAlignment="1" applyProtection="1">
      <alignment horizontal="right" wrapText="1" indent="1"/>
    </xf>
    <xf numFmtId="168" fontId="13" fillId="25" borderId="0" xfId="70" applyNumberFormat="1" applyFont="1" applyFill="1" applyBorder="1" applyAlignment="1" applyProtection="1">
      <alignment horizontal="right" wrapText="1" indent="1"/>
    </xf>
    <xf numFmtId="168" fontId="13" fillId="26" borderId="0" xfId="70" applyNumberFormat="1" applyFont="1" applyFill="1" applyBorder="1" applyAlignment="1" applyProtection="1">
      <alignment horizontal="right" wrapText="1" indent="1"/>
    </xf>
    <xf numFmtId="167" fontId="14" fillId="25" borderId="0" xfId="70" applyNumberFormat="1" applyFont="1" applyFill="1" applyBorder="1" applyAlignment="1" applyProtection="1">
      <alignment horizontal="right" wrapText="1" indent="1"/>
    </xf>
    <xf numFmtId="168" fontId="14" fillId="25" borderId="0" xfId="70" applyNumberFormat="1" applyFont="1" applyFill="1" applyBorder="1" applyAlignment="1" applyProtection="1">
      <alignment horizontal="right" wrapText="1" indent="1"/>
    </xf>
    <xf numFmtId="168" fontId="14" fillId="26" borderId="0" xfId="70" applyNumberFormat="1" applyFont="1" applyFill="1" applyBorder="1" applyAlignment="1" applyProtection="1">
      <alignment horizontal="right" wrapText="1" indent="1"/>
    </xf>
    <xf numFmtId="164" fontId="30" fillId="36" borderId="62" xfId="40" applyNumberFormat="1" applyFont="1" applyFill="1" applyBorder="1" applyAlignment="1">
      <alignment horizontal="left" vertical="center" wrapText="1"/>
    </xf>
    <xf numFmtId="164" fontId="30" fillId="36" borderId="0" xfId="40" applyNumberFormat="1" applyFont="1" applyFill="1" applyBorder="1" applyAlignment="1">
      <alignment horizontal="left" vertical="center" wrapText="1"/>
    </xf>
    <xf numFmtId="0" fontId="45" fillId="36" borderId="0" xfId="62" applyFont="1" applyFill="1" applyAlignment="1">
      <alignment horizontal="center" vertical="center"/>
    </xf>
    <xf numFmtId="172" fontId="112" fillId="33" borderId="0" xfId="62" applyNumberFormat="1" applyFont="1" applyFill="1" applyBorder="1" applyAlignment="1">
      <alignment horizontal="center" vertical="center" wrapText="1"/>
    </xf>
    <xf numFmtId="172" fontId="112" fillId="33" borderId="0" xfId="62" applyNumberFormat="1" applyFont="1" applyFill="1" applyBorder="1" applyAlignment="1">
      <alignment horizontal="center" vertical="center"/>
    </xf>
    <xf numFmtId="164" fontId="14" fillId="36" borderId="0" xfId="40" applyNumberFormat="1" applyFont="1" applyFill="1" applyBorder="1" applyAlignment="1">
      <alignment horizontal="justify" wrapText="1"/>
    </xf>
    <xf numFmtId="164" fontId="30" fillId="36" borderId="61" xfId="40" applyNumberFormat="1" applyFont="1" applyFill="1" applyBorder="1" applyAlignment="1">
      <alignment horizontal="left" vertical="center" wrapText="1"/>
    </xf>
    <xf numFmtId="0" fontId="14" fillId="36" borderId="0" xfId="62" applyFont="1" applyFill="1" applyBorder="1" applyAlignment="1">
      <alignment vertical="center"/>
    </xf>
    <xf numFmtId="0" fontId="14" fillId="36" borderId="0" xfId="62" applyFont="1" applyFill="1" applyBorder="1" applyAlignment="1">
      <alignment vertical="center" wrapText="1"/>
    </xf>
    <xf numFmtId="0" fontId="14" fillId="36" borderId="0" xfId="62" applyFont="1" applyFill="1" applyBorder="1" applyAlignment="1"/>
    <xf numFmtId="164" fontId="14" fillId="36" borderId="0" xfId="40" applyNumberFormat="1" applyFont="1" applyFill="1" applyBorder="1" applyAlignment="1">
      <alignment horizontal="justify" vertical="center" wrapText="1"/>
    </xf>
    <xf numFmtId="164" fontId="30" fillId="36" borderId="69" xfId="40" applyNumberFormat="1" applyFont="1" applyFill="1" applyBorder="1" applyAlignment="1">
      <alignment horizontal="left" vertical="center" wrapText="1"/>
    </xf>
    <xf numFmtId="164" fontId="44" fillId="36" borderId="0" xfId="62" applyNumberFormat="1" applyFont="1" applyFill="1" applyBorder="1" applyAlignment="1">
      <alignment horizontal="left" vertical="center"/>
    </xf>
    <xf numFmtId="164" fontId="19" fillId="24" borderId="0" xfId="40" applyNumberFormat="1" applyFont="1" applyFill="1" applyBorder="1" applyAlignment="1">
      <alignment wrapText="1"/>
    </xf>
    <xf numFmtId="0" fontId="12" fillId="25" borderId="0" xfId="0" applyFont="1" applyFill="1" applyBorder="1" applyAlignment="1">
      <alignment horizontal="justify" vertical="top" wrapText="1"/>
    </xf>
    <xf numFmtId="0" fontId="21" fillId="25" borderId="0" xfId="0" applyFont="1" applyFill="1" applyBorder="1" applyAlignment="1">
      <alignment horizontal="justify" vertical="top" wrapText="1"/>
    </xf>
    <xf numFmtId="0" fontId="19" fillId="25" borderId="18" xfId="0" applyFont="1" applyFill="1" applyBorder="1" applyAlignment="1">
      <alignment horizontal="right" indent="6"/>
    </xf>
    <xf numFmtId="0" fontId="19" fillId="25" borderId="0" xfId="0" applyFont="1" applyFill="1" applyBorder="1" applyAlignment="1"/>
    <xf numFmtId="164" fontId="13" fillId="24" borderId="0" xfId="40" applyNumberFormat="1" applyFont="1" applyFill="1" applyBorder="1" applyAlignment="1">
      <alignment wrapText="1"/>
    </xf>
    <xf numFmtId="0" fontId="13" fillId="25" borderId="0" xfId="0" applyFont="1" applyFill="1" applyBorder="1" applyAlignment="1"/>
    <xf numFmtId="172" fontId="14" fillId="24" borderId="0" xfId="40" applyNumberFormat="1" applyFont="1" applyFill="1" applyBorder="1" applyAlignment="1">
      <alignment horizontal="left" wrapText="1"/>
    </xf>
    <xf numFmtId="172" fontId="24" fillId="24" borderId="0" xfId="40" applyNumberFormat="1" applyFont="1" applyFill="1" applyBorder="1" applyAlignment="1">
      <alignment horizontal="left" wrapText="1"/>
    </xf>
    <xf numFmtId="0" fontId="11" fillId="25" borderId="0" xfId="0" applyFont="1" applyFill="1" applyBorder="1" applyAlignment="1"/>
    <xf numFmtId="164" fontId="14" fillId="24" borderId="0" xfId="40" applyNumberFormat="1" applyFont="1" applyFill="1" applyBorder="1" applyAlignment="1">
      <alignment wrapText="1"/>
    </xf>
    <xf numFmtId="0" fontId="14" fillId="25" borderId="0" xfId="0" applyFont="1" applyFill="1" applyBorder="1" applyAlignment="1">
      <alignment horizontal="left" indent="4"/>
    </xf>
    <xf numFmtId="164" fontId="25" fillId="24" borderId="0" xfId="40" applyNumberFormat="1" applyFont="1" applyFill="1" applyBorder="1" applyAlignment="1">
      <alignment wrapText="1"/>
    </xf>
    <xf numFmtId="173" fontId="14" fillId="25" borderId="0" xfId="0" applyNumberFormat="1" applyFont="1" applyFill="1" applyBorder="1" applyAlignment="1">
      <alignment horizontal="left"/>
    </xf>
    <xf numFmtId="164" fontId="19" fillId="24" borderId="0" xfId="40" applyNumberFormat="1" applyFont="1" applyFill="1" applyBorder="1" applyAlignment="1">
      <alignment horizontal="left" wrapText="1"/>
    </xf>
    <xf numFmtId="0" fontId="13" fillId="25" borderId="18" xfId="0" applyFont="1" applyFill="1" applyBorder="1" applyAlignment="1">
      <alignment horizontal="left" indent="5" readingOrder="1"/>
    </xf>
    <xf numFmtId="0" fontId="19" fillId="25" borderId="18" xfId="0" applyFont="1" applyFill="1" applyBorder="1" applyAlignment="1">
      <alignment horizontal="left" indent="5" readingOrder="1"/>
    </xf>
    <xf numFmtId="0" fontId="14" fillId="0" borderId="0" xfId="0" applyFont="1" applyBorder="1" applyAlignment="1">
      <alignment horizontal="justify" readingOrder="1"/>
    </xf>
    <xf numFmtId="0" fontId="13" fillId="25" borderId="0" xfId="0" applyFont="1" applyFill="1" applyBorder="1" applyAlignment="1">
      <alignment horizontal="justify" vertical="center" readingOrder="1"/>
    </xf>
    <xf numFmtId="0" fontId="13" fillId="25" borderId="0" xfId="0" applyNumberFormat="1" applyFont="1" applyFill="1" applyBorder="1" applyAlignment="1">
      <alignment horizontal="justify" vertical="center" readingOrder="1"/>
    </xf>
    <xf numFmtId="0" fontId="13" fillId="25" borderId="0" xfId="0" applyFont="1" applyFill="1" applyBorder="1" applyAlignment="1">
      <alignment horizontal="justify" vertical="center" wrapText="1" readingOrder="1"/>
    </xf>
    <xf numFmtId="173" fontId="14" fillId="25" borderId="0" xfId="0" applyNumberFormat="1" applyFont="1" applyFill="1" applyBorder="1" applyAlignment="1">
      <alignment horizontal="right"/>
    </xf>
    <xf numFmtId="173" fontId="14" fillId="25" borderId="19" xfId="0" applyNumberFormat="1" applyFont="1" applyFill="1" applyBorder="1" applyAlignment="1">
      <alignment horizontal="right"/>
    </xf>
    <xf numFmtId="0" fontId="13" fillId="26" borderId="0" xfId="0" applyFont="1" applyFill="1" applyBorder="1" applyAlignment="1">
      <alignment horizontal="justify" vertical="center" wrapText="1" readingOrder="1"/>
    </xf>
    <xf numFmtId="0" fontId="14" fillId="25" borderId="0" xfId="0" applyFont="1" applyFill="1" applyBorder="1" applyAlignment="1">
      <alignment horizontal="justify" vertical="center" readingOrder="1"/>
    </xf>
    <xf numFmtId="164" fontId="118" fillId="26" borderId="20" xfId="0" applyNumberFormat="1" applyFont="1" applyFill="1" applyBorder="1" applyAlignment="1">
      <alignment horizontal="justify" readingOrder="2"/>
    </xf>
    <xf numFmtId="164" fontId="118" fillId="26" borderId="0" xfId="0" applyNumberFormat="1" applyFont="1" applyFill="1" applyBorder="1" applyAlignment="1">
      <alignment horizontal="justify" readingOrder="2"/>
    </xf>
    <xf numFmtId="0" fontId="72" fillId="25" borderId="0" xfId="70" applyFont="1" applyFill="1" applyBorder="1" applyAlignment="1" applyProtection="1">
      <alignment horizontal="left"/>
    </xf>
    <xf numFmtId="173" fontId="14" fillId="25" borderId="0" xfId="70" applyNumberFormat="1" applyFont="1" applyFill="1" applyBorder="1" applyAlignment="1" applyProtection="1">
      <alignment horizontal="left"/>
    </xf>
    <xf numFmtId="0" fontId="77" fillId="26" borderId="15" xfId="70" applyFont="1" applyFill="1" applyBorder="1" applyAlignment="1" applyProtection="1">
      <alignment horizontal="left" vertical="center"/>
    </xf>
    <xf numFmtId="0" fontId="77" fillId="26" borderId="16" xfId="70" applyFont="1" applyFill="1" applyBorder="1" applyAlignment="1" applyProtection="1">
      <alignment horizontal="left" vertical="center"/>
    </xf>
    <xf numFmtId="0" fontId="77" fillId="26" borderId="17" xfId="70" applyFont="1" applyFill="1" applyBorder="1" applyAlignment="1" applyProtection="1">
      <alignment horizontal="left" vertical="center"/>
    </xf>
    <xf numFmtId="0" fontId="18" fillId="0" borderId="0" xfId="70" applyFont="1" applyBorder="1" applyAlignment="1" applyProtection="1">
      <alignment vertical="justify" wrapText="1"/>
    </xf>
    <xf numFmtId="0" fontId="4" fillId="0" borderId="0" xfId="70" applyBorder="1" applyAlignment="1" applyProtection="1">
      <alignment vertical="justify" wrapText="1"/>
    </xf>
    <xf numFmtId="0" fontId="4" fillId="0" borderId="0" xfId="70" applyAlignment="1" applyProtection="1">
      <alignment vertical="justify" wrapText="1"/>
    </xf>
    <xf numFmtId="0" fontId="13" fillId="26" borderId="52" xfId="70" applyFont="1" applyFill="1" applyBorder="1" applyAlignment="1" applyProtection="1">
      <alignment horizontal="center"/>
    </xf>
    <xf numFmtId="168" fontId="14" fillId="27" borderId="0" xfId="40" applyNumberFormat="1" applyFont="1" applyFill="1" applyBorder="1" applyAlignment="1" applyProtection="1">
      <alignment horizontal="right" wrapText="1" indent="2"/>
    </xf>
    <xf numFmtId="0" fontId="18" fillId="25" borderId="0" xfId="70" applyFont="1" applyFill="1" applyBorder="1" applyAlignment="1" applyProtection="1">
      <alignment horizontal="right"/>
    </xf>
    <xf numFmtId="167" fontId="14" fillId="27" borderId="0" xfId="40" applyNumberFormat="1" applyFont="1" applyFill="1" applyBorder="1" applyAlignment="1" applyProtection="1">
      <alignment horizontal="right" wrapText="1" indent="2"/>
    </xf>
    <xf numFmtId="167" fontId="72" fillId="27" borderId="0" xfId="40" applyNumberFormat="1" applyFont="1" applyFill="1" applyBorder="1" applyAlignment="1" applyProtection="1">
      <alignment horizontal="right" wrapText="1" indent="2"/>
    </xf>
    <xf numFmtId="167" fontId="72" fillId="26" borderId="0" xfId="70" applyNumberFormat="1" applyFont="1" applyFill="1" applyBorder="1" applyAlignment="1" applyProtection="1">
      <alignment horizontal="right" indent="2"/>
    </xf>
    <xf numFmtId="0" fontId="13" fillId="25" borderId="18" xfId="70" applyFont="1" applyFill="1" applyBorder="1" applyAlignment="1" applyProtection="1">
      <alignment horizontal="right" indent="5"/>
    </xf>
    <xf numFmtId="0" fontId="43" fillId="26" borderId="15" xfId="70" applyFont="1" applyFill="1" applyBorder="1" applyAlignment="1" applyProtection="1">
      <alignment horizontal="left" vertical="center"/>
    </xf>
    <xf numFmtId="0" fontId="43" fillId="26" borderId="16" xfId="70" applyFont="1" applyFill="1" applyBorder="1" applyAlignment="1" applyProtection="1">
      <alignment horizontal="left" vertical="center"/>
    </xf>
    <xf numFmtId="0" fontId="43" fillId="26" borderId="17" xfId="70" applyFont="1" applyFill="1" applyBorder="1" applyAlignment="1" applyProtection="1">
      <alignment horizontal="left" vertical="center"/>
    </xf>
    <xf numFmtId="173" fontId="14" fillId="25" borderId="0" xfId="70" applyNumberFormat="1" applyFont="1" applyFill="1" applyBorder="1" applyAlignment="1" applyProtection="1">
      <alignment horizontal="right"/>
    </xf>
    <xf numFmtId="0" fontId="14" fillId="24" borderId="0" xfId="40" applyFont="1" applyFill="1" applyBorder="1" applyAlignment="1" applyProtection="1">
      <alignment horizontal="left" indent="1"/>
    </xf>
    <xf numFmtId="165" fontId="14" fillId="25" borderId="0" xfId="70" applyNumberFormat="1" applyFont="1" applyFill="1" applyBorder="1" applyAlignment="1" applyProtection="1">
      <alignment horizontal="right" indent="2"/>
    </xf>
    <xf numFmtId="165" fontId="14" fillId="26" borderId="0" xfId="70" applyNumberFormat="1" applyFont="1" applyFill="1" applyBorder="1" applyAlignment="1" applyProtection="1">
      <alignment horizontal="right" indent="2"/>
    </xf>
    <xf numFmtId="169" fontId="14" fillId="27" borderId="0" xfId="40" applyNumberFormat="1" applyFont="1" applyFill="1" applyBorder="1" applyAlignment="1" applyProtection="1">
      <alignment horizontal="right" wrapText="1" indent="2"/>
    </xf>
    <xf numFmtId="168" fontId="14" fillId="24" borderId="0" xfId="40" applyNumberFormat="1" applyFont="1" applyFill="1" applyBorder="1" applyAlignment="1" applyProtection="1">
      <alignment horizontal="right" wrapText="1" indent="2"/>
    </xf>
    <xf numFmtId="0" fontId="13" fillId="24" borderId="0" xfId="40" applyFont="1" applyFill="1" applyBorder="1" applyAlignment="1" applyProtection="1">
      <alignment horizontal="left" wrapText="1"/>
    </xf>
    <xf numFmtId="169" fontId="14" fillId="24" borderId="0" xfId="40" applyNumberFormat="1" applyFont="1" applyFill="1" applyBorder="1" applyAlignment="1" applyProtection="1">
      <alignment horizontal="right" wrapText="1" indent="2"/>
    </xf>
    <xf numFmtId="0" fontId="13" fillId="24" borderId="0" xfId="40" applyFont="1" applyFill="1" applyBorder="1" applyAlignment="1" applyProtection="1">
      <alignment horizontal="left" indent="2"/>
    </xf>
    <xf numFmtId="168" fontId="13" fillId="24" borderId="0" xfId="40" applyNumberFormat="1" applyFont="1" applyFill="1" applyBorder="1" applyAlignment="1" applyProtection="1">
      <alignment horizontal="right" wrapText="1" indent="2"/>
    </xf>
    <xf numFmtId="168" fontId="13" fillId="27" borderId="0" xfId="40" applyNumberFormat="1" applyFont="1" applyFill="1" applyBorder="1" applyAlignment="1" applyProtection="1">
      <alignment horizontal="right" wrapText="1" indent="2"/>
    </xf>
    <xf numFmtId="168" fontId="75" fillId="24" borderId="0" xfId="40" applyNumberFormat="1" applyFont="1" applyFill="1" applyBorder="1" applyAlignment="1" applyProtection="1">
      <alignment horizontal="right" wrapText="1" indent="2"/>
    </xf>
    <xf numFmtId="168" fontId="75" fillId="27" borderId="0" xfId="40" applyNumberFormat="1" applyFont="1" applyFill="1" applyBorder="1" applyAlignment="1" applyProtection="1">
      <alignment horizontal="right" wrapText="1" indent="2"/>
    </xf>
    <xf numFmtId="167" fontId="14" fillId="24" borderId="0" xfId="40" applyNumberFormat="1" applyFont="1" applyFill="1" applyBorder="1" applyAlignment="1" applyProtection="1">
      <alignment horizontal="right" wrapText="1" indent="2"/>
    </xf>
    <xf numFmtId="167" fontId="14" fillId="47" borderId="0" xfId="60" applyNumberFormat="1" applyFont="1" applyFill="1" applyBorder="1" applyAlignment="1" applyProtection="1">
      <alignment horizontal="right" wrapText="1" indent="2"/>
    </xf>
    <xf numFmtId="167" fontId="14" fillId="43" borderId="0" xfId="60" applyNumberFormat="1" applyFont="1" applyFill="1" applyBorder="1" applyAlignment="1" applyProtection="1">
      <alignment horizontal="right" wrapText="1" indent="2"/>
    </xf>
    <xf numFmtId="167" fontId="72" fillId="25" borderId="0" xfId="70" applyNumberFormat="1" applyFont="1" applyFill="1" applyBorder="1" applyAlignment="1" applyProtection="1">
      <alignment horizontal="right" indent="2"/>
    </xf>
    <xf numFmtId="0" fontId="13" fillId="25" borderId="18" xfId="70" applyFont="1" applyFill="1" applyBorder="1" applyAlignment="1" applyProtection="1">
      <alignment horizontal="left" indent="4"/>
    </xf>
    <xf numFmtId="0" fontId="18" fillId="25" borderId="0" xfId="70" applyFont="1" applyFill="1" applyBorder="1" applyAlignment="1" applyProtection="1">
      <alignment vertical="justify" wrapText="1"/>
    </xf>
    <xf numFmtId="0" fontId="4" fillId="25" borderId="0" xfId="70" applyFill="1" applyBorder="1" applyAlignment="1" applyProtection="1">
      <alignment vertical="justify" wrapText="1"/>
    </xf>
    <xf numFmtId="0" fontId="78" fillId="25" borderId="0" xfId="70" applyFont="1" applyFill="1" applyBorder="1" applyAlignment="1" applyProtection="1">
      <alignment horizontal="center"/>
    </xf>
    <xf numFmtId="0" fontId="43" fillId="26" borderId="15" xfId="70" applyFont="1" applyFill="1" applyBorder="1" applyAlignment="1" applyProtection="1">
      <alignment horizontal="left"/>
    </xf>
    <xf numFmtId="0" fontId="43" fillId="26" borderId="16" xfId="70" applyFont="1" applyFill="1" applyBorder="1" applyAlignment="1" applyProtection="1">
      <alignment horizontal="left"/>
    </xf>
    <xf numFmtId="0" fontId="43" fillId="26" borderId="17" xfId="70" applyFont="1" applyFill="1" applyBorder="1" applyAlignment="1" applyProtection="1">
      <alignment horizontal="left"/>
    </xf>
    <xf numFmtId="0" fontId="4" fillId="25" borderId="0" xfId="70" applyFill="1" applyAlignment="1" applyProtection="1">
      <alignment vertical="justify" wrapText="1"/>
    </xf>
    <xf numFmtId="165" fontId="25" fillId="25" borderId="0" xfId="70" applyNumberFormat="1" applyFont="1" applyFill="1" applyBorder="1" applyAlignment="1" applyProtection="1">
      <alignment horizontal="right" indent="2"/>
    </xf>
    <xf numFmtId="165" fontId="25" fillId="26" borderId="0" xfId="70" applyNumberFormat="1" applyFont="1" applyFill="1" applyBorder="1" applyAlignment="1" applyProtection="1">
      <alignment horizontal="right" indent="2"/>
    </xf>
    <xf numFmtId="165" fontId="72" fillId="25" borderId="0" xfId="70" applyNumberFormat="1" applyFont="1" applyFill="1" applyBorder="1" applyAlignment="1" applyProtection="1">
      <alignment horizontal="right" indent="2"/>
    </xf>
    <xf numFmtId="165" fontId="72" fillId="26" borderId="0" xfId="70" applyNumberFormat="1" applyFont="1" applyFill="1" applyBorder="1" applyAlignment="1" applyProtection="1">
      <alignment horizontal="right" indent="2"/>
    </xf>
    <xf numFmtId="165" fontId="14" fillId="24" borderId="0" xfId="40" applyNumberFormat="1" applyFont="1" applyFill="1" applyBorder="1" applyAlignment="1" applyProtection="1">
      <alignment horizontal="right" wrapText="1" indent="2"/>
    </xf>
    <xf numFmtId="165" fontId="14" fillId="27" borderId="0" xfId="40" applyNumberFormat="1" applyFont="1" applyFill="1" applyBorder="1" applyAlignment="1" applyProtection="1">
      <alignment horizontal="right" wrapText="1" indent="2"/>
    </xf>
    <xf numFmtId="0" fontId="13" fillId="25" borderId="18" xfId="70" applyFont="1" applyFill="1" applyBorder="1" applyAlignment="1" applyProtection="1">
      <alignment horizontal="right" indent="6"/>
    </xf>
    <xf numFmtId="0" fontId="13" fillId="25" borderId="0" xfId="70" applyFont="1" applyFill="1" applyBorder="1" applyAlignment="1" applyProtection="1">
      <alignment horizontal="right" indent="6"/>
    </xf>
    <xf numFmtId="167" fontId="72" fillId="26" borderId="10" xfId="70" applyNumberFormat="1" applyFont="1" applyFill="1" applyBorder="1" applyAlignment="1" applyProtection="1">
      <alignment horizontal="center"/>
    </xf>
    <xf numFmtId="167" fontId="72" fillId="26" borderId="0" xfId="70" applyNumberFormat="1" applyFont="1" applyFill="1" applyBorder="1" applyAlignment="1" applyProtection="1">
      <alignment horizontal="center"/>
    </xf>
    <xf numFmtId="0" fontId="18" fillId="0" borderId="0" xfId="70" applyFont="1" applyBorder="1" applyAlignment="1" applyProtection="1">
      <alignment vertical="top"/>
    </xf>
    <xf numFmtId="167" fontId="14" fillId="26" borderId="0" xfId="70" applyNumberFormat="1" applyFont="1" applyFill="1" applyBorder="1" applyAlignment="1" applyProtection="1">
      <alignment horizontal="center"/>
    </xf>
    <xf numFmtId="167" fontId="13" fillId="26" borderId="0" xfId="70" applyNumberFormat="1" applyFont="1" applyFill="1" applyBorder="1" applyAlignment="1" applyProtection="1">
      <alignment horizontal="center"/>
    </xf>
    <xf numFmtId="0" fontId="18" fillId="25" borderId="0" xfId="62" applyFont="1" applyFill="1" applyBorder="1" applyAlignment="1">
      <alignment vertical="center" wrapText="1"/>
    </xf>
    <xf numFmtId="0" fontId="82" fillId="26" borderId="0" xfId="62" applyFont="1" applyFill="1" applyBorder="1" applyAlignment="1">
      <alignment horizontal="center" vertical="center"/>
    </xf>
    <xf numFmtId="0" fontId="82" fillId="26" borderId="0" xfId="62" applyFont="1" applyFill="1" applyBorder="1" applyAlignment="1">
      <alignment horizontal="left" vertical="center"/>
    </xf>
    <xf numFmtId="0" fontId="18" fillId="26" borderId="0" xfId="62" applyFont="1" applyFill="1" applyBorder="1" applyAlignment="1">
      <alignment horizontal="justify" wrapText="1"/>
    </xf>
    <xf numFmtId="0" fontId="82" fillId="25" borderId="24" xfId="62" applyFont="1" applyFill="1" applyBorder="1" applyAlignment="1">
      <alignment horizontal="left" vertical="center"/>
    </xf>
    <xf numFmtId="0" fontId="82" fillId="25" borderId="25" xfId="62" applyFont="1" applyFill="1" applyBorder="1" applyAlignment="1">
      <alignment horizontal="left" vertical="center"/>
    </xf>
    <xf numFmtId="0" fontId="77" fillId="26" borderId="24" xfId="0" applyFont="1" applyFill="1" applyBorder="1" applyAlignment="1">
      <alignment horizontal="left" vertical="center" wrapText="1"/>
    </xf>
    <xf numFmtId="0" fontId="77" fillId="26" borderId="26" xfId="0" applyFont="1" applyFill="1" applyBorder="1" applyAlignment="1">
      <alignment horizontal="left" vertical="center" wrapText="1"/>
    </xf>
    <xf numFmtId="0" fontId="77" fillId="26" borderId="25" xfId="0" applyFont="1" applyFill="1" applyBorder="1" applyAlignment="1">
      <alignment horizontal="left" vertical="center" wrapText="1"/>
    </xf>
    <xf numFmtId="0" fontId="13" fillId="25" borderId="0" xfId="62" applyFont="1" applyFill="1" applyBorder="1" applyAlignment="1">
      <alignment horizontal="left" indent="6"/>
    </xf>
    <xf numFmtId="1" fontId="13" fillId="25" borderId="13" xfId="0" applyNumberFormat="1" applyFont="1" applyFill="1" applyBorder="1" applyAlignment="1">
      <alignment horizontal="center"/>
    </xf>
    <xf numFmtId="0" fontId="13" fillId="26" borderId="18" xfId="0" applyFont="1" applyFill="1" applyBorder="1" applyAlignment="1">
      <alignment horizontal="right" indent="6"/>
    </xf>
    <xf numFmtId="0" fontId="11" fillId="25" borderId="23" xfId="0" applyFont="1" applyFill="1" applyBorder="1" applyAlignment="1">
      <alignment horizontal="left"/>
    </xf>
    <xf numFmtId="0" fontId="11" fillId="25" borderId="22" xfId="0" applyFont="1" applyFill="1" applyBorder="1" applyAlignment="1">
      <alignment horizontal="left"/>
    </xf>
    <xf numFmtId="0" fontId="11" fillId="25" borderId="0" xfId="0" applyFont="1" applyFill="1" applyBorder="1" applyAlignment="1">
      <alignment horizontal="left"/>
    </xf>
    <xf numFmtId="0" fontId="18" fillId="25" borderId="0" xfId="0" applyFont="1" applyFill="1" applyBorder="1" applyAlignment="1">
      <alignment horizontal="left" vertical="top"/>
    </xf>
    <xf numFmtId="0" fontId="7" fillId="25" borderId="0" xfId="0" applyFont="1" applyFill="1" applyBorder="1"/>
    <xf numFmtId="0" fontId="10" fillId="26" borderId="13" xfId="0" applyFont="1" applyFill="1" applyBorder="1" applyAlignment="1">
      <alignment horizontal="center"/>
    </xf>
    <xf numFmtId="0" fontId="72" fillId="25" borderId="0" xfId="0" applyFont="1" applyFill="1" applyBorder="1" applyAlignment="1">
      <alignment horizontal="left"/>
    </xf>
    <xf numFmtId="0" fontId="18" fillId="24" borderId="0" xfId="40" applyFont="1" applyFill="1" applyBorder="1" applyAlignment="1">
      <alignment horizontal="justify" vertical="top" wrapText="1"/>
    </xf>
    <xf numFmtId="0" fontId="13" fillId="26" borderId="13" xfId="70" applyFont="1" applyFill="1" applyBorder="1" applyAlignment="1">
      <alignment horizontal="center"/>
    </xf>
    <xf numFmtId="0" fontId="13" fillId="25" borderId="18" xfId="70" applyFont="1" applyFill="1" applyBorder="1" applyAlignment="1">
      <alignment horizontal="left" indent="6"/>
    </xf>
    <xf numFmtId="0" fontId="13" fillId="25" borderId="0" xfId="70" applyFont="1" applyFill="1" applyBorder="1" applyAlignment="1">
      <alignment horizontal="left" indent="6"/>
    </xf>
    <xf numFmtId="0" fontId="18" fillId="25" borderId="0" xfId="70" applyFont="1" applyFill="1" applyBorder="1" applyAlignment="1">
      <alignment horizontal="left" vertical="top"/>
    </xf>
    <xf numFmtId="0" fontId="72" fillId="25" borderId="0" xfId="70" applyFont="1" applyFill="1" applyBorder="1" applyAlignment="1">
      <alignment horizontal="left"/>
    </xf>
    <xf numFmtId="0" fontId="31" fillId="24" borderId="0" xfId="40" applyNumberFormat="1" applyFont="1" applyFill="1" applyBorder="1" applyAlignment="1">
      <alignment horizontal="justify" vertical="center" wrapText="1"/>
    </xf>
    <xf numFmtId="0" fontId="18" fillId="24" borderId="0" xfId="40" applyNumberFormat="1" applyFont="1" applyFill="1" applyBorder="1" applyAlignment="1">
      <alignment horizontal="justify" vertical="center" wrapText="1"/>
    </xf>
    <xf numFmtId="173" fontId="14" fillId="25" borderId="0" xfId="70" applyNumberFormat="1" applyFont="1" applyFill="1" applyBorder="1" applyAlignment="1">
      <alignment horizontal="right"/>
    </xf>
    <xf numFmtId="173" fontId="5" fillId="25" borderId="0" xfId="70" applyNumberFormat="1" applyFont="1" applyFill="1" applyBorder="1" applyAlignment="1">
      <alignment horizontal="left"/>
    </xf>
    <xf numFmtId="0" fontId="13" fillId="25" borderId="18" xfId="70" applyFont="1" applyFill="1" applyBorder="1" applyAlignment="1">
      <alignment horizontal="left"/>
    </xf>
    <xf numFmtId="0" fontId="13" fillId="25" borderId="18" xfId="70" applyFont="1" applyFill="1" applyBorder="1" applyAlignment="1">
      <alignment horizontal="right" indent="6"/>
    </xf>
    <xf numFmtId="0" fontId="18" fillId="25" borderId="22" xfId="70" applyFont="1" applyFill="1" applyBorder="1" applyAlignment="1">
      <alignment horizontal="center"/>
    </xf>
    <xf numFmtId="0" fontId="18" fillId="25" borderId="53" xfId="70" applyFont="1" applyFill="1" applyBorder="1" applyAlignment="1">
      <alignment horizontal="center"/>
    </xf>
    <xf numFmtId="0" fontId="43" fillId="26" borderId="27" xfId="70" applyFont="1" applyFill="1" applyBorder="1" applyAlignment="1">
      <alignment horizontal="left" vertical="center"/>
    </xf>
    <xf numFmtId="0" fontId="43" fillId="26" borderId="28" xfId="70" applyFont="1" applyFill="1" applyBorder="1" applyAlignment="1">
      <alignment horizontal="left" vertical="center"/>
    </xf>
    <xf numFmtId="0" fontId="43" fillId="26" borderId="29" xfId="70" applyFont="1" applyFill="1" applyBorder="1" applyAlignment="1">
      <alignment horizontal="left" vertical="center"/>
    </xf>
    <xf numFmtId="0" fontId="115" fillId="26" borderId="72" xfId="70" applyFont="1" applyFill="1" applyBorder="1" applyAlignment="1">
      <alignment horizontal="center" vertical="center"/>
    </xf>
    <xf numFmtId="0" fontId="115" fillId="26" borderId="73" xfId="70" applyFont="1" applyFill="1" applyBorder="1" applyAlignment="1">
      <alignment horizontal="center" vertical="center"/>
    </xf>
    <xf numFmtId="0" fontId="72" fillId="25" borderId="0" xfId="78" applyFont="1" applyFill="1" applyBorder="1" applyAlignment="1">
      <alignment horizontal="left"/>
    </xf>
    <xf numFmtId="0" fontId="13" fillId="25" borderId="18" xfId="63" applyFont="1" applyFill="1" applyBorder="1" applyAlignment="1">
      <alignment horizontal="left" indent="6"/>
    </xf>
    <xf numFmtId="0" fontId="121" fillId="28" borderId="34" xfId="63" applyFont="1" applyFill="1" applyBorder="1" applyAlignment="1">
      <alignment horizontal="center" vertical="center"/>
    </xf>
    <xf numFmtId="0" fontId="121" fillId="28" borderId="35" xfId="63" applyFont="1" applyFill="1" applyBorder="1" applyAlignment="1">
      <alignment horizontal="center" vertical="center"/>
    </xf>
    <xf numFmtId="0" fontId="121" fillId="28" borderId="37" xfId="63" applyFont="1" applyFill="1" applyBorder="1" applyAlignment="1">
      <alignment horizontal="center" vertical="center"/>
    </xf>
    <xf numFmtId="173" fontId="5" fillId="26" borderId="0" xfId="63" applyNumberFormat="1" applyFont="1" applyFill="1" applyAlignment="1">
      <alignment horizontal="right"/>
    </xf>
    <xf numFmtId="0" fontId="72" fillId="24" borderId="0" xfId="40" applyFont="1" applyFill="1" applyBorder="1" applyAlignment="1">
      <alignment vertical="center" wrapText="1"/>
    </xf>
    <xf numFmtId="173" fontId="14" fillId="25" borderId="0" xfId="62" applyNumberFormat="1" applyFont="1" applyFill="1" applyBorder="1" applyAlignment="1">
      <alignment horizontal="left"/>
    </xf>
    <xf numFmtId="0" fontId="43" fillId="26" borderId="31" xfId="62" applyFont="1" applyFill="1" applyBorder="1" applyAlignment="1">
      <alignment horizontal="left" vertical="center" wrapText="1"/>
    </xf>
    <xf numFmtId="0" fontId="43" fillId="26" borderId="32" xfId="62" applyFont="1" applyFill="1" applyBorder="1" applyAlignment="1">
      <alignment horizontal="left" vertical="center" wrapText="1"/>
    </xf>
    <xf numFmtId="0" fontId="43" fillId="26" borderId="33" xfId="62" applyFont="1" applyFill="1" applyBorder="1" applyAlignment="1">
      <alignment horizontal="left" vertical="center" wrapText="1"/>
    </xf>
    <xf numFmtId="0" fontId="18" fillId="24" borderId="51" xfId="40" applyFont="1" applyFill="1" applyBorder="1" applyAlignment="1">
      <alignment horizontal="left" vertical="top"/>
    </xf>
    <xf numFmtId="0" fontId="18" fillId="24" borderId="0" xfId="40" applyFont="1" applyFill="1" applyBorder="1" applyAlignment="1">
      <alignment horizontal="left" vertical="top"/>
    </xf>
    <xf numFmtId="0" fontId="13" fillId="0" borderId="12" xfId="53" applyFont="1" applyBorder="1" applyAlignment="1">
      <alignment horizontal="center" vertical="center" wrapText="1"/>
    </xf>
    <xf numFmtId="0" fontId="13" fillId="0" borderId="58" xfId="53" applyFont="1" applyBorder="1" applyAlignment="1">
      <alignment horizontal="center" vertical="center" wrapText="1"/>
    </xf>
    <xf numFmtId="0" fontId="13" fillId="0" borderId="57" xfId="53" applyFont="1" applyBorder="1" applyAlignment="1">
      <alignment horizontal="center" vertical="center" wrapText="1"/>
    </xf>
    <xf numFmtId="164" fontId="14" fillId="27" borderId="48" xfId="40" applyNumberFormat="1" applyFont="1" applyFill="1" applyBorder="1" applyAlignment="1">
      <alignment horizontal="center" wrapText="1"/>
    </xf>
    <xf numFmtId="164" fontId="18" fillId="27" borderId="48" xfId="40" applyNumberFormat="1" applyFont="1" applyFill="1" applyBorder="1" applyAlignment="1">
      <alignment horizontal="right" wrapText="1"/>
    </xf>
    <xf numFmtId="0" fontId="13" fillId="25" borderId="18" xfId="62" applyFont="1" applyFill="1" applyBorder="1" applyAlignment="1">
      <alignment horizontal="right" indent="6"/>
    </xf>
    <xf numFmtId="0" fontId="18" fillId="24" borderId="51" xfId="40" applyFont="1" applyFill="1" applyBorder="1" applyAlignment="1">
      <alignment vertical="justify" wrapText="1"/>
    </xf>
    <xf numFmtId="0" fontId="18" fillId="24" borderId="0" xfId="40" applyFont="1" applyFill="1" applyBorder="1" applyAlignment="1">
      <alignment vertical="justify" wrapText="1"/>
    </xf>
    <xf numFmtId="0" fontId="72" fillId="25" borderId="0" xfId="62" applyFont="1" applyFill="1" applyBorder="1" applyAlignment="1">
      <alignment horizontal="left" vertical="center"/>
    </xf>
    <xf numFmtId="0" fontId="18" fillId="25" borderId="51" xfId="62" applyFont="1" applyFill="1" applyBorder="1" applyAlignment="1">
      <alignment horizontal="left" vertical="top"/>
    </xf>
    <xf numFmtId="0" fontId="18" fillId="25" borderId="0" xfId="62" applyFont="1" applyFill="1" applyBorder="1" applyAlignment="1">
      <alignment horizontal="left" vertical="top"/>
    </xf>
    <xf numFmtId="2" fontId="72" fillId="24" borderId="0" xfId="40" applyNumberFormat="1" applyFont="1" applyFill="1" applyBorder="1" applyAlignment="1">
      <alignment horizontal="center" vertical="center" wrapText="1"/>
    </xf>
    <xf numFmtId="0" fontId="13" fillId="25" borderId="12" xfId="62" applyFont="1" applyFill="1" applyBorder="1" applyAlignment="1">
      <alignment horizontal="center"/>
    </xf>
    <xf numFmtId="0" fontId="72" fillId="25" borderId="0" xfId="0" applyFont="1" applyFill="1" applyBorder="1" applyAlignment="1">
      <alignment horizontal="left" vertical="center"/>
    </xf>
    <xf numFmtId="0" fontId="86" fillId="25" borderId="0" xfId="0" applyFont="1" applyFill="1" applyBorder="1" applyAlignment="1">
      <alignment horizontal="center"/>
    </xf>
    <xf numFmtId="0" fontId="43" fillId="26" borderId="31" xfId="0" applyFont="1" applyFill="1" applyBorder="1" applyAlignment="1">
      <alignment horizontal="left" vertical="center"/>
    </xf>
    <xf numFmtId="0" fontId="43" fillId="26" borderId="32" xfId="0" applyFont="1" applyFill="1" applyBorder="1" applyAlignment="1">
      <alignment horizontal="left" vertical="center"/>
    </xf>
    <xf numFmtId="0" fontId="43" fillId="26" borderId="33" xfId="0" applyFont="1" applyFill="1" applyBorder="1" applyAlignment="1">
      <alignment horizontal="left" vertical="center"/>
    </xf>
    <xf numFmtId="0" fontId="18" fillId="0" borderId="0" xfId="0" applyFont="1" applyBorder="1" applyAlignment="1">
      <alignment vertical="justify" wrapText="1"/>
    </xf>
    <xf numFmtId="0" fontId="0" fillId="0" borderId="0" xfId="0" applyBorder="1" applyAlignment="1">
      <alignment vertical="justify" wrapText="1"/>
    </xf>
    <xf numFmtId="173" fontId="14" fillId="25" borderId="0" xfId="62" applyNumberFormat="1" applyFont="1" applyFill="1" applyBorder="1" applyAlignment="1">
      <alignment horizontal="right"/>
    </xf>
    <xf numFmtId="0" fontId="13" fillId="26" borderId="12" xfId="53" applyFont="1" applyFill="1" applyBorder="1" applyAlignment="1">
      <alignment horizontal="center" vertical="center" wrapText="1"/>
    </xf>
    <xf numFmtId="0" fontId="13" fillId="25" borderId="12" xfId="0" applyFont="1" applyFill="1" applyBorder="1" applyAlignment="1">
      <alignment horizontal="center"/>
    </xf>
    <xf numFmtId="0" fontId="13" fillId="25" borderId="18" xfId="0" applyFont="1" applyFill="1" applyBorder="1" applyAlignment="1">
      <alignment horizontal="left" indent="6"/>
    </xf>
    <xf numFmtId="0" fontId="13" fillId="25" borderId="58" xfId="0" applyFont="1" applyFill="1" applyBorder="1" applyAlignment="1">
      <alignment horizontal="center"/>
    </xf>
    <xf numFmtId="0" fontId="13" fillId="25" borderId="0" xfId="70" applyFont="1" applyFill="1" applyBorder="1" applyAlignment="1">
      <alignment horizontal="left" indent="1"/>
    </xf>
    <xf numFmtId="0" fontId="14" fillId="25" borderId="0" xfId="70" applyFont="1" applyFill="1" applyBorder="1" applyAlignment="1">
      <alignment horizontal="left" indent="1"/>
    </xf>
    <xf numFmtId="0" fontId="44" fillId="25" borderId="36" xfId="70" applyFont="1" applyFill="1" applyBorder="1" applyAlignment="1">
      <alignment horizontal="justify" vertical="top" wrapText="1"/>
    </xf>
    <xf numFmtId="0" fontId="18" fillId="26" borderId="51" xfId="70" applyFont="1" applyFill="1" applyBorder="1" applyAlignment="1">
      <alignment vertical="justify" wrapText="1"/>
    </xf>
    <xf numFmtId="0" fontId="18" fillId="26" borderId="0" xfId="70" applyFont="1" applyFill="1" applyBorder="1" applyAlignment="1">
      <alignment vertical="justify" wrapText="1"/>
    </xf>
    <xf numFmtId="0" fontId="72" fillId="26" borderId="0" xfId="70" applyFont="1" applyFill="1" applyBorder="1" applyAlignment="1">
      <alignment horizontal="left"/>
    </xf>
    <xf numFmtId="0" fontId="43" fillId="26" borderId="31" xfId="70" applyFont="1" applyFill="1" applyBorder="1" applyAlignment="1">
      <alignment horizontal="left" vertical="center"/>
    </xf>
    <xf numFmtId="0" fontId="43" fillId="26" borderId="32" xfId="70" applyFont="1" applyFill="1" applyBorder="1" applyAlignment="1">
      <alignment horizontal="left" vertical="center"/>
    </xf>
    <xf numFmtId="0" fontId="43" fillId="26" borderId="33" xfId="70" applyFont="1" applyFill="1" applyBorder="1" applyAlignment="1">
      <alignment horizontal="left" vertical="center"/>
    </xf>
    <xf numFmtId="0" fontId="72" fillId="25" borderId="0" xfId="70" applyFont="1" applyFill="1" applyBorder="1" applyAlignment="1">
      <alignment horizontal="left" vertical="center"/>
    </xf>
    <xf numFmtId="0" fontId="89" fillId="26" borderId="34" xfId="70" applyFont="1" applyFill="1" applyBorder="1" applyAlignment="1">
      <alignment horizontal="left" vertical="center"/>
    </xf>
    <xf numFmtId="0" fontId="89" fillId="26" borderId="37" xfId="70" applyFont="1" applyFill="1" applyBorder="1" applyAlignment="1">
      <alignment horizontal="left" vertical="center"/>
    </xf>
    <xf numFmtId="0" fontId="89" fillId="26" borderId="35" xfId="70" applyFont="1" applyFill="1" applyBorder="1" applyAlignment="1">
      <alignment horizontal="left" vertical="center"/>
    </xf>
    <xf numFmtId="0" fontId="85" fillId="25" borderId="0" xfId="70" applyFont="1" applyFill="1" applyBorder="1" applyAlignment="1">
      <alignment horizontal="left" vertical="center"/>
    </xf>
    <xf numFmtId="0" fontId="13" fillId="26" borderId="52" xfId="70" applyFont="1" applyFill="1" applyBorder="1" applyAlignment="1">
      <alignment horizontal="center"/>
    </xf>
    <xf numFmtId="0" fontId="13" fillId="26" borderId="49" xfId="70" applyFont="1" applyFill="1" applyBorder="1" applyAlignment="1">
      <alignment horizontal="center"/>
    </xf>
    <xf numFmtId="0" fontId="13" fillId="25" borderId="0" xfId="70" applyFont="1" applyFill="1" applyBorder="1" applyAlignment="1">
      <alignment horizontal="left"/>
    </xf>
    <xf numFmtId="0" fontId="77" fillId="26" borderId="31" xfId="70" applyFont="1" applyFill="1" applyBorder="1" applyAlignment="1">
      <alignment horizontal="left" vertical="center"/>
    </xf>
    <xf numFmtId="0" fontId="77" fillId="26" borderId="32" xfId="70" applyFont="1" applyFill="1" applyBorder="1" applyAlignment="1">
      <alignment horizontal="left" vertical="center"/>
    </xf>
    <xf numFmtId="0" fontId="77" fillId="26" borderId="33" xfId="70" applyFont="1" applyFill="1" applyBorder="1" applyAlignment="1">
      <alignment horizontal="left" vertical="center"/>
    </xf>
    <xf numFmtId="0" fontId="18" fillId="0" borderId="67" xfId="70" applyFont="1" applyBorder="1" applyAlignment="1">
      <alignment vertical="justify" wrapText="1"/>
    </xf>
    <xf numFmtId="0" fontId="18" fillId="0" borderId="0" xfId="70" applyFont="1" applyBorder="1" applyAlignment="1">
      <alignment vertical="justify" wrapText="1"/>
    </xf>
    <xf numFmtId="0" fontId="13" fillId="25" borderId="49" xfId="70" applyFont="1" applyFill="1" applyBorder="1" applyAlignment="1">
      <alignment horizontal="center"/>
    </xf>
    <xf numFmtId="0" fontId="13" fillId="25" borderId="18" xfId="70" applyFont="1" applyFill="1" applyBorder="1" applyAlignment="1">
      <alignment horizontal="right"/>
    </xf>
    <xf numFmtId="0" fontId="13" fillId="25" borderId="13" xfId="70" applyFont="1" applyFill="1" applyBorder="1" applyAlignment="1">
      <alignment horizontal="center"/>
    </xf>
    <xf numFmtId="0" fontId="13" fillId="0" borderId="0" xfId="70" applyFont="1" applyBorder="1" applyAlignment="1">
      <alignment horizontal="left" indent="1"/>
    </xf>
    <xf numFmtId="0" fontId="18" fillId="25" borderId="0" xfId="62" applyFont="1" applyFill="1" applyBorder="1" applyAlignment="1">
      <alignment horizontal="left" wrapText="1"/>
    </xf>
    <xf numFmtId="0" fontId="10" fillId="25" borderId="13" xfId="62" applyFont="1" applyFill="1" applyBorder="1" applyAlignment="1">
      <alignment horizontal="center"/>
    </xf>
    <xf numFmtId="3" fontId="72" fillId="25" borderId="0" xfId="62" applyNumberFormat="1" applyFont="1" applyFill="1" applyBorder="1" applyAlignment="1">
      <alignment horizontal="right" vertical="center" indent="2"/>
    </xf>
    <xf numFmtId="3" fontId="75" fillId="25" borderId="0" xfId="62" applyNumberFormat="1" applyFont="1" applyFill="1" applyBorder="1" applyAlignment="1">
      <alignment horizontal="right" vertical="center" indent="2"/>
    </xf>
    <xf numFmtId="0" fontId="13" fillId="25" borderId="12" xfId="62" applyFont="1" applyFill="1" applyBorder="1" applyAlignment="1">
      <alignment horizontal="center" vertical="center" wrapText="1"/>
    </xf>
    <xf numFmtId="0" fontId="77" fillId="26" borderId="31" xfId="62" applyFont="1" applyFill="1" applyBorder="1" applyAlignment="1">
      <alignment horizontal="left" vertical="center"/>
    </xf>
    <xf numFmtId="0" fontId="77" fillId="26" borderId="32" xfId="62" applyFont="1" applyFill="1" applyBorder="1" applyAlignment="1">
      <alignment horizontal="left" vertical="center"/>
    </xf>
    <xf numFmtId="0" fontId="77" fillId="26" borderId="33" xfId="62" applyFont="1" applyFill="1" applyBorder="1" applyAlignment="1">
      <alignment horizontal="left" vertical="center"/>
    </xf>
    <xf numFmtId="0" fontId="121" fillId="25" borderId="0" xfId="62" applyFont="1" applyFill="1" applyBorder="1" applyAlignment="1">
      <alignment horizontal="center" vertical="center"/>
    </xf>
    <xf numFmtId="3" fontId="72" fillId="24" borderId="0" xfId="40" applyNumberFormat="1" applyFont="1" applyFill="1" applyBorder="1" applyAlignment="1">
      <alignment horizontal="left" vertical="center" wrapText="1"/>
    </xf>
    <xf numFmtId="3" fontId="72" fillId="27" borderId="0" xfId="40" applyNumberFormat="1" applyFont="1" applyFill="1" applyBorder="1" applyAlignment="1">
      <alignment horizontal="left" vertical="center" wrapText="1"/>
    </xf>
    <xf numFmtId="0" fontId="13" fillId="25" borderId="18" xfId="71" applyFont="1" applyFill="1" applyBorder="1" applyAlignment="1">
      <alignment horizontal="left" indent="6"/>
    </xf>
    <xf numFmtId="0" fontId="11" fillId="25" borderId="22" xfId="62" applyFont="1" applyFill="1" applyBorder="1" applyAlignment="1">
      <alignment horizontal="left"/>
    </xf>
    <xf numFmtId="0" fontId="11" fillId="25" borderId="51" xfId="62" applyFont="1" applyFill="1" applyBorder="1" applyAlignment="1">
      <alignment horizontal="left" vertical="top"/>
    </xf>
    <xf numFmtId="0" fontId="11" fillId="25" borderId="0" xfId="62" applyFont="1" applyFill="1" applyBorder="1" applyAlignment="1">
      <alignment horizontal="left" vertical="top"/>
    </xf>
    <xf numFmtId="173" fontId="14" fillId="25" borderId="0" xfId="70" applyNumberFormat="1" applyFont="1" applyFill="1" applyBorder="1" applyAlignment="1">
      <alignment horizontal="left"/>
    </xf>
    <xf numFmtId="0" fontId="43" fillId="26" borderId="44" xfId="70" applyFont="1" applyFill="1" applyBorder="1" applyAlignment="1">
      <alignment horizontal="left" vertical="center"/>
    </xf>
    <xf numFmtId="0" fontId="43" fillId="26" borderId="45" xfId="70" applyFont="1" applyFill="1" applyBorder="1" applyAlignment="1">
      <alignment horizontal="left" vertical="center"/>
    </xf>
    <xf numFmtId="0" fontId="43" fillId="26" borderId="46" xfId="70" applyFont="1" applyFill="1" applyBorder="1" applyAlignment="1">
      <alignment horizontal="left" vertical="center"/>
    </xf>
    <xf numFmtId="0" fontId="31" fillId="25" borderId="10" xfId="62" applyFont="1" applyFill="1" applyBorder="1" applyAlignment="1">
      <alignment horizontal="center" vertical="center" wrapText="1"/>
    </xf>
    <xf numFmtId="0" fontId="31" fillId="25" borderId="11" xfId="62" applyFont="1" applyFill="1" applyBorder="1" applyAlignment="1">
      <alignment horizontal="center" vertical="center" wrapText="1"/>
    </xf>
    <xf numFmtId="0" fontId="72" fillId="44" borderId="0" xfId="70" applyFont="1" applyFill="1" applyBorder="1" applyAlignment="1">
      <alignment horizontal="left"/>
    </xf>
    <xf numFmtId="0" fontId="18" fillId="27" borderId="0" xfId="40" applyFont="1" applyFill="1" applyBorder="1" applyAlignment="1">
      <alignment horizontal="left" wrapText="1"/>
    </xf>
    <xf numFmtId="0" fontId="18" fillId="24" borderId="0" xfId="40" applyFont="1" applyFill="1" applyBorder="1" applyAlignment="1">
      <alignment horizontal="left" wrapText="1"/>
    </xf>
    <xf numFmtId="0" fontId="13" fillId="26" borderId="13" xfId="62" applyFont="1" applyFill="1" applyBorder="1" applyAlignment="1">
      <alignment horizontal="center" vertical="center"/>
    </xf>
    <xf numFmtId="0" fontId="11" fillId="25" borderId="23" xfId="70" applyFont="1" applyFill="1" applyBorder="1" applyAlignment="1">
      <alignment horizontal="left"/>
    </xf>
    <xf numFmtId="0" fontId="11" fillId="25" borderId="22" xfId="70" applyFont="1" applyFill="1" applyBorder="1" applyAlignment="1">
      <alignment horizontal="left"/>
    </xf>
    <xf numFmtId="0" fontId="18" fillId="26" borderId="0" xfId="70" applyFont="1" applyFill="1" applyBorder="1" applyAlignment="1">
      <alignment horizontal="left" vertical="top"/>
    </xf>
    <xf numFmtId="0" fontId="31" fillId="26" borderId="10" xfId="62" applyFont="1" applyFill="1" applyBorder="1" applyAlignment="1">
      <alignment horizontal="center" vertical="center" wrapText="1"/>
    </xf>
    <xf numFmtId="0" fontId="31" fillId="26" borderId="11" xfId="62" applyFont="1" applyFill="1" applyBorder="1" applyAlignment="1">
      <alignment horizontal="center" vertical="center" wrapText="1"/>
    </xf>
    <xf numFmtId="0" fontId="13" fillId="27" borderId="0" xfId="40" applyFont="1" applyFill="1" applyBorder="1" applyAlignment="1">
      <alignment horizontal="left" vertical="center" wrapText="1" indent="1"/>
    </xf>
    <xf numFmtId="0" fontId="11" fillId="25" borderId="0" xfId="70" applyFont="1" applyFill="1" applyBorder="1" applyAlignment="1">
      <alignment horizontal="left"/>
    </xf>
    <xf numFmtId="0" fontId="43" fillId="0" borderId="44" xfId="70" applyFont="1" applyFill="1" applyBorder="1" applyAlignment="1">
      <alignment horizontal="left" vertical="center"/>
    </xf>
    <xf numFmtId="0" fontId="43" fillId="0" borderId="45" xfId="70" applyFont="1" applyFill="1" applyBorder="1" applyAlignment="1">
      <alignment horizontal="left" vertical="center"/>
    </xf>
    <xf numFmtId="0" fontId="43" fillId="0" borderId="46" xfId="70" applyFont="1" applyFill="1" applyBorder="1" applyAlignment="1">
      <alignment horizontal="left" vertical="center"/>
    </xf>
    <xf numFmtId="0" fontId="81" fillId="26" borderId="0" xfId="70" applyFont="1" applyFill="1" applyBorder="1" applyAlignment="1">
      <alignment horizontal="left"/>
    </xf>
    <xf numFmtId="0" fontId="18" fillId="24" borderId="0" xfId="40" applyFont="1" applyFill="1" applyBorder="1" applyAlignment="1">
      <alignment horizontal="left" vertical="top" wrapText="1"/>
    </xf>
    <xf numFmtId="0" fontId="13" fillId="24" borderId="0" xfId="40" applyFont="1" applyFill="1" applyBorder="1" applyAlignment="1">
      <alignment horizontal="left" vertical="center" wrapText="1" indent="1"/>
    </xf>
    <xf numFmtId="3" fontId="81" fillId="26" borderId="0" xfId="70" applyNumberFormat="1" applyFont="1" applyFill="1" applyBorder="1" applyAlignment="1">
      <alignment horizontal="left"/>
    </xf>
    <xf numFmtId="3" fontId="13" fillId="27" borderId="0" xfId="40" applyNumberFormat="1" applyFont="1" applyFill="1" applyBorder="1" applyAlignment="1">
      <alignment horizontal="left" vertical="center" wrapText="1" indent="1"/>
    </xf>
    <xf numFmtId="0" fontId="18" fillId="27" borderId="0" xfId="40" applyFont="1" applyFill="1" applyBorder="1" applyAlignment="1">
      <alignment horizontal="left"/>
    </xf>
    <xf numFmtId="0" fontId="18" fillId="27" borderId="19" xfId="40" applyFont="1" applyFill="1" applyBorder="1" applyAlignment="1">
      <alignment horizontal="left"/>
    </xf>
    <xf numFmtId="0" fontId="18" fillId="25" borderId="0" xfId="70" applyNumberFormat="1" applyFont="1" applyFill="1" applyBorder="1" applyAlignment="1" applyProtection="1">
      <alignment horizontal="justify" vertical="justify" wrapText="1"/>
      <protection locked="0"/>
    </xf>
    <xf numFmtId="49" fontId="18" fillId="25" borderId="0" xfId="70" applyNumberFormat="1" applyFont="1" applyFill="1" applyBorder="1" applyAlignment="1">
      <alignment wrapText="1"/>
    </xf>
    <xf numFmtId="0" fontId="13" fillId="25" borderId="18" xfId="70" applyFont="1" applyFill="1" applyBorder="1" applyAlignment="1">
      <alignment horizontal="right" indent="5"/>
    </xf>
    <xf numFmtId="3" fontId="18" fillId="25" borderId="0" xfId="70" applyNumberFormat="1" applyFont="1" applyFill="1" applyBorder="1" applyAlignment="1">
      <alignment horizontal="right"/>
    </xf>
    <xf numFmtId="0" fontId="72" fillId="25" borderId="0" xfId="70" applyFont="1" applyFill="1" applyBorder="1" applyAlignment="1">
      <alignment horizontal="justify" vertical="center"/>
    </xf>
    <xf numFmtId="0" fontId="13" fillId="25" borderId="13" xfId="70" applyFont="1" applyFill="1" applyBorder="1" applyAlignment="1">
      <alignment horizontal="center" wrapText="1"/>
    </xf>
    <xf numFmtId="1" fontId="14" fillId="35" borderId="0" xfId="51" applyNumberFormat="1" applyFont="1" applyFill="1" applyBorder="1" applyAlignment="1">
      <alignment horizontal="center"/>
    </xf>
    <xf numFmtId="0" fontId="43" fillId="26" borderId="15" xfId="51" applyFont="1" applyFill="1" applyBorder="1" applyAlignment="1">
      <alignment horizontal="left" vertical="center"/>
    </xf>
    <xf numFmtId="0" fontId="43" fillId="26" borderId="16" xfId="51" applyFont="1" applyFill="1" applyBorder="1" applyAlignment="1">
      <alignment horizontal="left" vertical="center"/>
    </xf>
    <xf numFmtId="0" fontId="43" fillId="26" borderId="17" xfId="51" applyFont="1" applyFill="1" applyBorder="1" applyAlignment="1">
      <alignment horizontal="left" vertical="center"/>
    </xf>
    <xf numFmtId="0" fontId="82" fillId="26" borderId="24" xfId="51" applyNumberFormat="1" applyFont="1" applyFill="1" applyBorder="1" applyAlignment="1">
      <alignment horizontal="center" vertical="center" wrapText="1"/>
    </xf>
    <xf numFmtId="0" fontId="82" fillId="26" borderId="25" xfId="51" applyNumberFormat="1" applyFont="1" applyFill="1" applyBorder="1" applyAlignment="1">
      <alignment horizontal="center" vertical="center"/>
    </xf>
    <xf numFmtId="0" fontId="14" fillId="27" borderId="0" xfId="61" applyFont="1" applyFill="1" applyBorder="1" applyAlignment="1">
      <alignment horizontal="justify" vertical="center" wrapText="1"/>
    </xf>
    <xf numFmtId="0" fontId="14" fillId="27" borderId="0" xfId="61" applyFont="1" applyFill="1" applyBorder="1" applyAlignment="1">
      <alignment horizontal="justify" vertical="center"/>
    </xf>
    <xf numFmtId="0" fontId="18" fillId="24" borderId="0" xfId="61" applyFont="1" applyFill="1" applyBorder="1" applyAlignment="1">
      <alignment horizontal="left" wrapText="1"/>
    </xf>
    <xf numFmtId="0" fontId="31" fillId="24" borderId="0" xfId="61" applyFont="1" applyFill="1" applyBorder="1" applyAlignment="1">
      <alignment horizontal="left" wrapText="1"/>
    </xf>
    <xf numFmtId="0" fontId="18" fillId="24" borderId="19" xfId="61" applyFont="1" applyFill="1" applyBorder="1" applyAlignment="1">
      <alignment horizontal="left" wrapText="1"/>
    </xf>
    <xf numFmtId="49" fontId="14" fillId="25" borderId="0" xfId="51" applyNumberFormat="1" applyFont="1" applyFill="1" applyBorder="1" applyAlignment="1">
      <alignment horizontal="left"/>
    </xf>
    <xf numFmtId="0" fontId="14" fillId="25" borderId="0" xfId="51" applyNumberFormat="1" applyFont="1" applyFill="1" applyBorder="1" applyAlignment="1">
      <alignment horizontal="left"/>
    </xf>
    <xf numFmtId="173" fontId="14" fillId="25" borderId="0" xfId="52" applyNumberFormat="1" applyFont="1" applyFill="1" applyBorder="1" applyAlignment="1">
      <alignment horizontal="right"/>
    </xf>
    <xf numFmtId="0" fontId="14" fillId="25" borderId="0" xfId="52" applyNumberFormat="1" applyFont="1" applyFill="1" applyAlignment="1">
      <alignment horizontal="right"/>
    </xf>
    <xf numFmtId="0" fontId="14" fillId="25" borderId="0" xfId="52" applyNumberFormat="1" applyFont="1" applyFill="1" applyBorder="1" applyAlignment="1">
      <alignment horizontal="right"/>
    </xf>
    <xf numFmtId="0" fontId="13" fillId="25" borderId="0" xfId="0" applyFont="1" applyFill="1" applyBorder="1" applyAlignment="1">
      <alignment horizontal="center"/>
    </xf>
    <xf numFmtId="173" fontId="14" fillId="25" borderId="20" xfId="52" applyNumberFormat="1" applyFont="1" applyFill="1" applyBorder="1" applyAlignment="1">
      <alignment horizontal="left"/>
    </xf>
    <xf numFmtId="173" fontId="14" fillId="25" borderId="0" xfId="52" applyNumberFormat="1" applyFont="1" applyFill="1" applyBorder="1" applyAlignment="1">
      <alignment horizontal="left"/>
    </xf>
    <xf numFmtId="0" fontId="12" fillId="25" borderId="0" xfId="0" applyFont="1" applyFill="1" applyBorder="1"/>
    <xf numFmtId="0" fontId="35" fillId="25" borderId="0" xfId="0" applyFont="1" applyFill="1" applyBorder="1" applyAlignment="1">
      <alignment horizontal="left"/>
    </xf>
  </cellXfs>
  <cellStyles count="221">
    <cellStyle name="%" xfId="1"/>
    <cellStyle name="% 2" xfId="120"/>
    <cellStyle name="20% - Cor1" xfId="2" builtinId="30" customBuiltin="1"/>
    <cellStyle name="20% - Cor1 2" xfId="79"/>
    <cellStyle name="20% - Cor2" xfId="3" builtinId="34" customBuiltin="1"/>
    <cellStyle name="20% - Cor2 2" xfId="80"/>
    <cellStyle name="20% - Cor3" xfId="4" builtinId="38" customBuiltin="1"/>
    <cellStyle name="20% - Cor3 2" xfId="81"/>
    <cellStyle name="20% - Cor4" xfId="5" builtinId="42" customBuiltin="1"/>
    <cellStyle name="20% - Cor4 2" xfId="82"/>
    <cellStyle name="20% - Cor5" xfId="6" builtinId="46" customBuiltin="1"/>
    <cellStyle name="20% - Cor5 2" xfId="83"/>
    <cellStyle name="20% - Cor6" xfId="7" builtinId="50" customBuiltin="1"/>
    <cellStyle name="20% - Cor6 2" xfId="84"/>
    <cellStyle name="40% - Cor1" xfId="8" builtinId="31" customBuiltin="1"/>
    <cellStyle name="40% - Cor1 2" xfId="85"/>
    <cellStyle name="40% - Cor2" xfId="9" builtinId="35" customBuiltin="1"/>
    <cellStyle name="40% - Cor2 2" xfId="86"/>
    <cellStyle name="40% - Cor3" xfId="10" builtinId="39" customBuiltin="1"/>
    <cellStyle name="40% - Cor3 2" xfId="87"/>
    <cellStyle name="40% - Cor4" xfId="11" builtinId="43" customBuiltin="1"/>
    <cellStyle name="40% - Cor4 2" xfId="88"/>
    <cellStyle name="40% - Cor5" xfId="12" builtinId="47" customBuiltin="1"/>
    <cellStyle name="40% - Cor5 2" xfId="89"/>
    <cellStyle name="40% - Cor6" xfId="13" builtinId="51" customBuiltin="1"/>
    <cellStyle name="40% - Cor6 2" xfId="90"/>
    <cellStyle name="60% - Cor1" xfId="14" builtinId="32" customBuiltin="1"/>
    <cellStyle name="60% - Cor1 2" xfId="91"/>
    <cellStyle name="60% - Cor2" xfId="15" builtinId="36" customBuiltin="1"/>
    <cellStyle name="60% - Cor2 2" xfId="92"/>
    <cellStyle name="60% - Cor3" xfId="16" builtinId="40" customBuiltin="1"/>
    <cellStyle name="60% - Cor3 2" xfId="93"/>
    <cellStyle name="60% - Cor4" xfId="17" builtinId="44" customBuiltin="1"/>
    <cellStyle name="60% - Cor4 2" xfId="94"/>
    <cellStyle name="60% - Cor5" xfId="18" builtinId="48" customBuiltin="1"/>
    <cellStyle name="60% - Cor5 2" xfId="95"/>
    <cellStyle name="60% - Cor6" xfId="19" builtinId="52" customBuiltin="1"/>
    <cellStyle name="60% - Cor6 2" xfId="96"/>
    <cellStyle name="CABECALHO" xfId="73"/>
    <cellStyle name="Cabeçalho 1" xfId="20" builtinId="16" customBuiltin="1"/>
    <cellStyle name="Cabeçalho 1 2" xfId="97"/>
    <cellStyle name="Cabeçalho 2" xfId="21" builtinId="17" customBuiltin="1"/>
    <cellStyle name="Cabeçalho 2 2" xfId="98"/>
    <cellStyle name="Cabeçalho 3" xfId="22" builtinId="18" customBuiltin="1"/>
    <cellStyle name="Cabeçalho 3 2" xfId="99"/>
    <cellStyle name="Cabeçalho 4" xfId="23" builtinId="19" customBuiltin="1"/>
    <cellStyle name="Cabeçalho 4 2" xfId="100"/>
    <cellStyle name="Cálculo" xfId="24" builtinId="22" customBuiltin="1"/>
    <cellStyle name="Cálculo 2" xfId="101"/>
    <cellStyle name="Célula Ligada" xfId="25" builtinId="24" customBuiltin="1"/>
    <cellStyle name="Célula Ligada 2" xfId="102"/>
    <cellStyle name="Comma 2" xfId="162"/>
    <cellStyle name="Cor1" xfId="26" builtinId="29" customBuiltin="1"/>
    <cellStyle name="Cor1 2" xfId="103"/>
    <cellStyle name="Cor2" xfId="27" builtinId="33" customBuiltin="1"/>
    <cellStyle name="Cor2 2" xfId="104"/>
    <cellStyle name="Cor3" xfId="28" builtinId="37" customBuiltin="1"/>
    <cellStyle name="Cor3 2" xfId="105"/>
    <cellStyle name="Cor4" xfId="29" builtinId="41" customBuiltin="1"/>
    <cellStyle name="Cor4 2" xfId="106"/>
    <cellStyle name="Cor5" xfId="30" builtinId="45" customBuiltin="1"/>
    <cellStyle name="Cor5 2" xfId="107"/>
    <cellStyle name="Cor6" xfId="31" builtinId="49" customBuiltin="1"/>
    <cellStyle name="Cor6 2" xfId="108"/>
    <cellStyle name="Correcto" xfId="32" builtinId="26" customBuiltin="1"/>
    <cellStyle name="Correcto 2" xfId="109"/>
    <cellStyle name="Currency 2" xfId="163"/>
    <cellStyle name="DADOS" xfId="74"/>
    <cellStyle name="Entrada" xfId="33" builtinId="20" customBuiltin="1"/>
    <cellStyle name="Entrada 2" xfId="110"/>
    <cellStyle name="Euro" xfId="34"/>
    <cellStyle name="Hiperligação" xfId="68" builtinId="8"/>
    <cellStyle name="Incorrecto" xfId="35" builtinId="27" customBuiltin="1"/>
    <cellStyle name="Incorrecto 2" xfId="111"/>
    <cellStyle name="Moeda 2" xfId="164"/>
    <cellStyle name="Neutro" xfId="36" builtinId="28" customBuiltin="1"/>
    <cellStyle name="Neutro 2" xfId="112"/>
    <cellStyle name="Normal" xfId="0" builtinId="0"/>
    <cellStyle name="Normal 10" xfId="67"/>
    <cellStyle name="Normal 10 2" xfId="69"/>
    <cellStyle name="Normal 11" xfId="165"/>
    <cellStyle name="Normal 12" xfId="166"/>
    <cellStyle name="Normal 13" xfId="167"/>
    <cellStyle name="Normal 14" xfId="168"/>
    <cellStyle name="Normal 15" xfId="169"/>
    <cellStyle name="Normal 16" xfId="170"/>
    <cellStyle name="Normal 17" xfId="171"/>
    <cellStyle name="Normal 18" xfId="172"/>
    <cellStyle name="Normal 19" xfId="173"/>
    <cellStyle name="Normal 2" xfId="37"/>
    <cellStyle name="Normal 2 2" xfId="121"/>
    <cellStyle name="Normal 20" xfId="174"/>
    <cellStyle name="Normal 21" xfId="175"/>
    <cellStyle name="Normal 22" xfId="176"/>
    <cellStyle name="Normal 23" xfId="178"/>
    <cellStyle name="Normal 3" xfId="38"/>
    <cellStyle name="Normal 3 2" xfId="52"/>
    <cellStyle name="Normal 4" xfId="39"/>
    <cellStyle name="Normal 4 2" xfId="70"/>
    <cellStyle name="Normal 5" xfId="50"/>
    <cellStyle name="Normal 5 2" xfId="51"/>
    <cellStyle name="Normal 6" xfId="54"/>
    <cellStyle name="Normal 6 2" xfId="62"/>
    <cellStyle name="Normal 7" xfId="57"/>
    <cellStyle name="Normal 8" xfId="64"/>
    <cellStyle name="Normal 9" xfId="65"/>
    <cellStyle name="Normal_18ssocial RSI" xfId="59"/>
    <cellStyle name="Normal_bedez2008 2" xfId="219"/>
    <cellStyle name="Normal_beFev2008 2" xfId="63"/>
    <cellStyle name="Normal_bejan2009" xfId="71"/>
    <cellStyle name="Normal_bejun2008" xfId="53"/>
    <cellStyle name="Normal_benov2008 2 2" xfId="72"/>
    <cellStyle name="Normal_beset2008" xfId="78"/>
    <cellStyle name="Normal_Book2" xfId="40"/>
    <cellStyle name="Normal_Book2 2" xfId="66"/>
    <cellStyle name="Normal_Book2 4" xfId="61"/>
    <cellStyle name="Normal_Book2 5" xfId="220"/>
    <cellStyle name="Normal_Book3" xfId="60"/>
    <cellStyle name="Nota" xfId="41" builtinId="10" customBuiltin="1"/>
    <cellStyle name="Nota 2" xfId="113"/>
    <cellStyle name="NUMLINHA" xfId="75"/>
    <cellStyle name="Percent 2" xfId="177"/>
    <cellStyle name="Percentagem 2" xfId="58"/>
    <cellStyle name="QDTITULO" xfId="76"/>
    <cellStyle name="Saída" xfId="42" builtinId="21" customBuiltin="1"/>
    <cellStyle name="Saída 2" xfId="114"/>
    <cellStyle name="Standaard_SifCdE01tableauxEN" xfId="43"/>
    <cellStyle name="style1395065383179" xfId="122"/>
    <cellStyle name="style1395065383507" xfId="123"/>
    <cellStyle name="style1395065383726" xfId="124"/>
    <cellStyle name="style1395065383835" xfId="125"/>
    <cellStyle name="style1395065383960" xfId="126"/>
    <cellStyle name="style1395065384085" xfId="127"/>
    <cellStyle name="style1395065384335" xfId="128"/>
    <cellStyle name="style1395065384476" xfId="129"/>
    <cellStyle name="style1395065384601" xfId="130"/>
    <cellStyle name="style1395065384726" xfId="131"/>
    <cellStyle name="style1395065384851" xfId="132"/>
    <cellStyle name="style1395065385007" xfId="133"/>
    <cellStyle name="style1395065385101" xfId="134"/>
    <cellStyle name="style1395065385210" xfId="135"/>
    <cellStyle name="style1395065385413" xfId="136"/>
    <cellStyle name="style1395065385507" xfId="137"/>
    <cellStyle name="style1395065385710" xfId="138"/>
    <cellStyle name="style1395065385804" xfId="139"/>
    <cellStyle name="style1395065385898" xfId="140"/>
    <cellStyle name="style1395065386007" xfId="141"/>
    <cellStyle name="style1395065386101" xfId="142"/>
    <cellStyle name="style1395065386226" xfId="143"/>
    <cellStyle name="style1395065386335" xfId="144"/>
    <cellStyle name="style1395065386476" xfId="145"/>
    <cellStyle name="style1395065386601" xfId="146"/>
    <cellStyle name="style1395065386726" xfId="147"/>
    <cellStyle name="style1395065386945" xfId="148"/>
    <cellStyle name="style1395065387054" xfId="149"/>
    <cellStyle name="style1395065387164" xfId="150"/>
    <cellStyle name="style1395065387382" xfId="151"/>
    <cellStyle name="style1395065387492" xfId="152"/>
    <cellStyle name="style1395065387601" xfId="153"/>
    <cellStyle name="style1395065387711" xfId="154"/>
    <cellStyle name="style1395065387820" xfId="155"/>
    <cellStyle name="style1395065388023" xfId="156"/>
    <cellStyle name="style1395065388429" xfId="157"/>
    <cellStyle name="style1395065388554" xfId="158"/>
    <cellStyle name="style1395065388757" xfId="159"/>
    <cellStyle name="style1421252534878" xfId="179"/>
    <cellStyle name="style1421252535081" xfId="180"/>
    <cellStyle name="style1421252535237" xfId="181"/>
    <cellStyle name="style1421252535347" xfId="182"/>
    <cellStyle name="style1421252535472" xfId="183"/>
    <cellStyle name="style1421252535597" xfId="184"/>
    <cellStyle name="style1421252535737" xfId="185"/>
    <cellStyle name="style1421252535893" xfId="186"/>
    <cellStyle name="style1421252536143" xfId="187"/>
    <cellStyle name="style1421252536268" xfId="188"/>
    <cellStyle name="style1421252536378" xfId="189"/>
    <cellStyle name="style1421252536518" xfId="190"/>
    <cellStyle name="style1421252536628" xfId="191"/>
    <cellStyle name="style1421252536737" xfId="192"/>
    <cellStyle name="style1421252536924" xfId="193"/>
    <cellStyle name="style1421252537049" xfId="194"/>
    <cellStyle name="style1421252537143" xfId="195"/>
    <cellStyle name="style1421252537253" xfId="196"/>
    <cellStyle name="style1421252537440" xfId="197"/>
    <cellStyle name="style1421252537565" xfId="198"/>
    <cellStyle name="style1421252537690" xfId="199"/>
    <cellStyle name="style1421252537815" xfId="200"/>
    <cellStyle name="style1421252537940" xfId="201"/>
    <cellStyle name="style1421252538112" xfId="202"/>
    <cellStyle name="style1421252538237" xfId="203"/>
    <cellStyle name="style1421252538362" xfId="204"/>
    <cellStyle name="style1421252538502" xfId="205"/>
    <cellStyle name="style1421252538752" xfId="206"/>
    <cellStyle name="style1421252538846" xfId="207"/>
    <cellStyle name="style1421252538955" xfId="208"/>
    <cellStyle name="style1421252539049" xfId="209"/>
    <cellStyle name="style1421252539174" xfId="210"/>
    <cellStyle name="style1421252539283" xfId="211"/>
    <cellStyle name="style1421252539393" xfId="212"/>
    <cellStyle name="style1421252539502" xfId="213"/>
    <cellStyle name="style1421252539612" xfId="214"/>
    <cellStyle name="style1421252540033" xfId="215"/>
    <cellStyle name="style1421252540158" xfId="216"/>
    <cellStyle name="style1421252540315" xfId="217"/>
    <cellStyle name="style1421252540424" xfId="218"/>
    <cellStyle name="Texto de Aviso" xfId="44" builtinId="11" customBuiltin="1"/>
    <cellStyle name="Texto de Aviso 2" xfId="115"/>
    <cellStyle name="Texto Explicativo" xfId="45" builtinId="53" customBuiltin="1"/>
    <cellStyle name="Texto Explicativo 2" xfId="116"/>
    <cellStyle name="TITCOLUNA" xfId="77"/>
    <cellStyle name="Título" xfId="46" builtinId="15" customBuiltin="1"/>
    <cellStyle name="Título 2" xfId="117"/>
    <cellStyle name="Total" xfId="47" builtinId="25" customBuiltin="1"/>
    <cellStyle name="Total 2" xfId="118"/>
    <cellStyle name="Verificar Célula" xfId="48" builtinId="23" customBuiltin="1"/>
    <cellStyle name="Verificar Célula 2" xfId="119"/>
    <cellStyle name="Vírgula 2" xfId="49"/>
    <cellStyle name="Vírgula 2 2" xfId="160"/>
    <cellStyle name="Vírgula 3" xfId="55"/>
    <cellStyle name="Vírgula 4" xfId="56"/>
    <cellStyle name="Vírgula 4 2" xfId="161"/>
  </cellStyles>
  <dxfs count="16">
    <dxf>
      <font>
        <condense val="0"/>
        <extend val="0"/>
        <color rgb="FF9C0006"/>
      </font>
      <fill>
        <patternFill>
          <bgColor rgb="FFFFEFF1"/>
        </patternFill>
      </fill>
    </dxf>
    <dxf>
      <font>
        <condense val="0"/>
        <extend val="0"/>
        <color rgb="FF9C0006"/>
      </font>
      <fill>
        <patternFill>
          <bgColor rgb="FFFFEFF1"/>
        </patternFill>
      </fill>
    </dxf>
    <dxf>
      <font>
        <condense val="0"/>
        <extend val="0"/>
        <color rgb="FF006100"/>
      </font>
      <fill>
        <patternFill>
          <bgColor rgb="FFE5FFE5"/>
        </patternFill>
      </fill>
    </dxf>
    <dxf>
      <font>
        <condense val="0"/>
        <extend val="0"/>
        <color rgb="FF9C0006"/>
      </font>
      <fill>
        <patternFill>
          <bgColor rgb="FFFFEFF1"/>
        </patternFill>
      </fill>
    </dxf>
    <dxf>
      <font>
        <condense val="0"/>
        <extend val="0"/>
        <color rgb="FF006100"/>
      </font>
      <fill>
        <patternFill>
          <bgColor rgb="FFE5FFE5"/>
        </patternFill>
      </fill>
    </dxf>
    <dxf>
      <border>
        <left style="dashed">
          <color theme="0" tint="-0.24994659260841701"/>
        </lef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CC0000"/>
      <rgbColor rgb="00008080"/>
      <rgbColor rgb="00C0C0C0"/>
      <rgbColor rgb="00808080"/>
      <rgbColor rgb="005F5F5F"/>
      <rgbColor rgb="00993366"/>
      <rgbColor rgb="00FFFFCC"/>
      <rgbColor rgb="00CCFFFF"/>
      <rgbColor rgb="00660066"/>
      <rgbColor rgb="00FF8080"/>
      <rgbColor rgb="000066CC"/>
      <rgbColor rgb="00CCCCFF"/>
      <rgbColor rgb="00EAEAEA"/>
      <rgbColor rgb="00FFE8D1"/>
      <rgbColor rgb="00FFFF00"/>
      <rgbColor rgb="00FFF2E5"/>
      <rgbColor rgb="00FF9966"/>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DF9707"/>
      <rgbColor rgb="00333399"/>
      <rgbColor rgb="00333333"/>
    </indexedColors>
    <mruColors>
      <color rgb="FF1F497D"/>
      <color rgb="FFD3EEFF"/>
      <color rgb="FFFFFFCC"/>
      <color rgb="FFFFEFF1"/>
      <color rgb="FFE5FFE5"/>
      <color rgb="FFCCFFCC"/>
      <color rgb="FFFFE7EA"/>
      <color rgb="FF525252"/>
      <color rgb="FF686868"/>
      <color rgb="FFEBF7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5.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3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chart1.xml><?xml version="1.0" encoding="utf-8"?>
<c:chartSpace xmlns:c="http://schemas.openxmlformats.org/drawingml/2006/chart" xmlns:a="http://schemas.openxmlformats.org/drawingml/2006/main" xmlns:r="http://schemas.openxmlformats.org/officeDocument/2006/relationships">
  <c:lang val="pt-P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047847222222447"/>
          <c:y val="2.0442129629630001E-2"/>
        </c:manualLayout>
      </c:layout>
      <c:spPr>
        <a:noFill/>
        <a:ln w="25400">
          <a:noFill/>
        </a:ln>
      </c:spPr>
    </c:title>
    <c:plotArea>
      <c:layout>
        <c:manualLayout>
          <c:layoutTarget val="inner"/>
          <c:xMode val="edge"/>
          <c:yMode val="edge"/>
          <c:x val="0.11375625000000029"/>
          <c:y val="0.18251574074074334"/>
          <c:w val="0.91185410334346562"/>
          <c:h val="0.50425694444444447"/>
        </c:manualLayout>
      </c:layout>
      <c:barChart>
        <c:barDir val="col"/>
        <c:grouping val="clustered"/>
        <c:ser>
          <c:idx val="0"/>
          <c:order val="0"/>
          <c:tx>
            <c:strRef>
              <c:f>'9lay_off'!$C$11:$D$11</c:f>
              <c:strCache>
                <c:ptCount val="1"/>
                <c:pt idx="0">
                  <c:v>estabelecimentos</c:v>
                </c:pt>
              </c:strCache>
            </c:strRef>
          </c:tx>
          <c:spPr>
            <a:ln w="25400">
              <a:solidFill>
                <a:schemeClr val="tx2"/>
              </a:solidFill>
              <a:prstDash val="solid"/>
            </a:ln>
          </c:spPr>
          <c:cat>
            <c:multiLvlStrRef>
              <c:f>'9lay_off'!$E$8:$Q$9</c:f>
              <c:multiLvlStrCache>
                <c:ptCount val="13"/>
                <c:lvl>
                  <c:pt idx="0">
                    <c:v>jun.</c:v>
                  </c:pt>
                  <c:pt idx="1">
                    <c:v>jul.</c:v>
                  </c:pt>
                  <c:pt idx="2">
                    <c:v>ago.</c:v>
                  </c:pt>
                  <c:pt idx="3">
                    <c:v>set.</c:v>
                  </c:pt>
                  <c:pt idx="4">
                    <c:v>out.</c:v>
                  </c:pt>
                  <c:pt idx="5">
                    <c:v>nov.</c:v>
                  </c:pt>
                  <c:pt idx="6">
                    <c:v>dez.</c:v>
                  </c:pt>
                  <c:pt idx="7">
                    <c:v>jan.</c:v>
                  </c:pt>
                  <c:pt idx="8">
                    <c:v>fev.</c:v>
                  </c:pt>
                  <c:pt idx="9">
                    <c:v>mar.</c:v>
                  </c:pt>
                  <c:pt idx="10">
                    <c:v>abr.</c:v>
                  </c:pt>
                  <c:pt idx="11">
                    <c:v>mai.</c:v>
                  </c:pt>
                  <c:pt idx="12">
                    <c:v>jun.</c:v>
                  </c:pt>
                </c:lvl>
                <c:lvl>
                  <c:pt idx="0">
                    <c:v>2014</c:v>
                  </c:pt>
                  <c:pt idx="7">
                    <c:v>2015</c:v>
                  </c:pt>
                </c:lvl>
              </c:multiLvlStrCache>
            </c:multiLvlStrRef>
          </c:cat>
          <c:val>
            <c:numRef>
              <c:f>'9lay_off'!$E$12:$Q$12</c:f>
              <c:numCache>
                <c:formatCode>0</c:formatCode>
                <c:ptCount val="13"/>
                <c:pt idx="0">
                  <c:v>104</c:v>
                </c:pt>
                <c:pt idx="1">
                  <c:v>97</c:v>
                </c:pt>
                <c:pt idx="2">
                  <c:v>86</c:v>
                </c:pt>
                <c:pt idx="3">
                  <c:v>82</c:v>
                </c:pt>
                <c:pt idx="4">
                  <c:v>72</c:v>
                </c:pt>
                <c:pt idx="5">
                  <c:v>80</c:v>
                </c:pt>
                <c:pt idx="6">
                  <c:v>106</c:v>
                </c:pt>
                <c:pt idx="7">
                  <c:v>99</c:v>
                </c:pt>
                <c:pt idx="8">
                  <c:v>108</c:v>
                </c:pt>
                <c:pt idx="9">
                  <c:v>112</c:v>
                </c:pt>
                <c:pt idx="10">
                  <c:v>118</c:v>
                </c:pt>
                <c:pt idx="11">
                  <c:v>102</c:v>
                </c:pt>
                <c:pt idx="12">
                  <c:v>95</c:v>
                </c:pt>
              </c:numCache>
            </c:numRef>
          </c:val>
        </c:ser>
        <c:axId val="135555712"/>
        <c:axId val="135590272"/>
      </c:barChart>
      <c:catAx>
        <c:axId val="135555712"/>
        <c:scaling>
          <c:orientation val="minMax"/>
        </c:scaling>
        <c:axPos val="b"/>
        <c:numFmt formatCode="General" sourceLinked="1"/>
        <c:maj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135590272"/>
        <c:crosses val="autoZero"/>
        <c:auto val="1"/>
        <c:lblAlgn val="ctr"/>
        <c:lblOffset val="100"/>
        <c:tickLblSkip val="1"/>
        <c:tickMarkSkip val="1"/>
      </c:catAx>
      <c:valAx>
        <c:axId val="135590272"/>
        <c:scaling>
          <c:orientation val="minMax"/>
          <c:min val="0"/>
        </c:scaling>
        <c:axPos val="l"/>
        <c:numFmt formatCode="0" sourceLinked="0"/>
        <c:maj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35555712"/>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lang val="pt-PT"/>
  <c:chart>
    <c:title>
      <c:tx>
        <c:rich>
          <a:bodyPr/>
          <a:lstStyle/>
          <a:p>
            <a:pPr>
              <a:defRPr sz="700" b="1" i="0" u="none" strike="noStrike" baseline="0">
                <a:solidFill>
                  <a:srgbClr val="333333"/>
                </a:solidFill>
                <a:latin typeface="Arial"/>
                <a:ea typeface="Arial"/>
                <a:cs typeface="Arial"/>
              </a:defRPr>
            </a:pPr>
            <a:r>
              <a:rPr lang="pt-PT"/>
              <a:t>... por sexo</a:t>
            </a:r>
          </a:p>
        </c:rich>
      </c:tx>
      <c:layout>
        <c:manualLayout>
          <c:xMode val="edge"/>
          <c:yMode val="edge"/>
          <c:x val="0.39107197925466769"/>
          <c:y val="5.6803307963070558E-2"/>
        </c:manualLayout>
      </c:layout>
      <c:spPr>
        <a:noFill/>
        <a:ln w="25400">
          <a:noFill/>
        </a:ln>
      </c:spPr>
    </c:title>
    <c:plotArea>
      <c:layout>
        <c:manualLayout>
          <c:layoutTarget val="inner"/>
          <c:xMode val="edge"/>
          <c:yMode val="edge"/>
          <c:x val="0.28422775778271936"/>
          <c:y val="0.25193893811674128"/>
          <c:w val="0.68682615202571895"/>
          <c:h val="0.66089096625964172"/>
        </c:manualLayout>
      </c:layout>
      <c:barChart>
        <c:barDir val="bar"/>
        <c:grouping val="clustered"/>
        <c:ser>
          <c:idx val="0"/>
          <c:order val="0"/>
          <c:tx>
            <c:v>sexo</c:v>
          </c:tx>
          <c:spPr>
            <a:solidFill>
              <a:schemeClr val="bg1">
                <a:lumMod val="65000"/>
                <a:alpha val="91000"/>
              </a:schemeClr>
            </a:solidFill>
            <a:ln w="12700">
              <a:solidFill>
                <a:srgbClr val="808080"/>
              </a:solidFill>
              <a:prstDash val="solid"/>
            </a:ln>
          </c:spPr>
          <c:dPt>
            <c:idx val="0"/>
            <c:spPr>
              <a:solidFill>
                <a:schemeClr val="bg1">
                  <a:lumMod val="85000"/>
                  <a:alpha val="91000"/>
                </a:schemeClr>
              </a:solidFill>
              <a:ln w="12700">
                <a:solidFill>
                  <a:schemeClr val="bg1">
                    <a:lumMod val="85000"/>
                  </a:schemeClr>
                </a:solidFill>
                <a:prstDash val="solid"/>
              </a:ln>
            </c:spPr>
          </c:dPt>
          <c:dLbls>
            <c:dLbl>
              <c:idx val="0"/>
              <c:layout>
                <c:manualLayout>
                  <c:x val="0"/>
                  <c:y val="0"/>
                </c:manualLayout>
              </c:layout>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Val val="1"/>
            </c:dLbl>
            <c:dLbl>
              <c:idx val="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
            <c:dLbl>
              <c:idx val="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
            <c:dLbl>
              <c:idx val="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
            <c:dLbl>
              <c:idx val="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
            <c:dLbl>
              <c:idx val="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
            <c:dLbl>
              <c:idx val="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
            <c:dLbl>
              <c:idx val="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
            <c:dLbl>
              <c:idx val="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
            <c:dLbl>
              <c:idx val="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
            <c:dLbl>
              <c:idx val="10"/>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
            <c:dLbl>
              <c:idx val="1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
            <c:dLbl>
              <c:idx val="1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
            <c:dLbl>
              <c:idx val="1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
            <c:dLbl>
              <c:idx val="1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
            <c:dLbl>
              <c:idx val="1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
            <c:dLbl>
              <c:idx val="1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
            <c:dLbl>
              <c:idx val="1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
            <c:dLbl>
              <c:idx val="1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
            <c:dLbl>
              <c:idx val="1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
            <c:numFmt formatCode="#,##0" sourceLinked="0"/>
            <c:spPr>
              <a:noFill/>
              <a:ln w="25400">
                <a:noFill/>
              </a:ln>
            </c:spPr>
            <c:txPr>
              <a:bodyPr anchor="ctr" anchorCtr="0"/>
              <a:lstStyle/>
              <a:p>
                <a:pPr>
                  <a:defRPr sz="700" b="1" i="0" u="none" strike="noStrike" baseline="0">
                    <a:solidFill>
                      <a:srgbClr val="969696"/>
                    </a:solidFill>
                    <a:latin typeface="Arial"/>
                    <a:ea typeface="Arial"/>
                    <a:cs typeface="Arial"/>
                  </a:defRPr>
                </a:pPr>
                <a:endParaRPr lang="pt-PT"/>
              </a:p>
            </c:txPr>
            <c:dLblPos val="outEnd"/>
            <c:showVal val="1"/>
          </c:dLbls>
          <c:cat>
            <c:strLit>
              <c:ptCount val="2"/>
              <c:pt idx="0">
                <c:v> Feminino</c:v>
              </c:pt>
              <c:pt idx="1">
                <c:v> Masculino</c:v>
              </c:pt>
            </c:strLit>
          </c:cat>
          <c:val>
            <c:numLit>
              <c:formatCode>General</c:formatCode>
              <c:ptCount val="2"/>
              <c:pt idx="0">
                <c:v>105640</c:v>
              </c:pt>
              <c:pt idx="1">
                <c:v>103334</c:v>
              </c:pt>
            </c:numLit>
          </c:val>
        </c:ser>
        <c:gapWidth val="120"/>
        <c:axId val="165073280"/>
        <c:axId val="165074816"/>
      </c:barChart>
      <c:catAx>
        <c:axId val="165073280"/>
        <c:scaling>
          <c:orientation val="minMax"/>
        </c:scaling>
        <c:axPos val="l"/>
        <c:numFmt formatCode="General" sourceLinked="1"/>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165074816"/>
        <c:crosses val="autoZero"/>
        <c:auto val="1"/>
        <c:lblAlgn val="ctr"/>
        <c:lblOffset val="100"/>
        <c:tickLblSkip val="1"/>
        <c:tickMarkSkip val="1"/>
      </c:catAx>
      <c:valAx>
        <c:axId val="165074816"/>
        <c:scaling>
          <c:orientation val="minMax"/>
          <c:max val="200000"/>
        </c:scaling>
        <c:delete val="1"/>
        <c:axPos val="b"/>
        <c:majorGridlines>
          <c:spPr>
            <a:ln w="3175">
              <a:solidFill>
                <a:srgbClr val="FFF2E5"/>
              </a:solidFill>
              <a:prstDash val="sysDash"/>
            </a:ln>
          </c:spPr>
        </c:majorGridlines>
        <c:numFmt formatCode="General" sourceLinked="1"/>
        <c:tickLblPos val="none"/>
        <c:crossAx val="165073280"/>
        <c:crosses val="autoZero"/>
        <c:crossBetween val="between"/>
      </c:valAx>
      <c:spPr>
        <a:solidFill>
          <a:schemeClr val="accent6"/>
        </a:solidFill>
        <a:ln w="25400">
          <a:noFill/>
        </a:ln>
      </c:spPr>
    </c:plotArea>
    <c:plotVisOnly val="1"/>
    <c:dispBlanksAs val="gap"/>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lang val="pt-PT"/>
  <c:chart>
    <c:title>
      <c:tx>
        <c:rich>
          <a:bodyPr/>
          <a:lstStyle/>
          <a:p>
            <a:pPr>
              <a:defRPr sz="700" b="1" i="0" u="none" strike="noStrike" baseline="0">
                <a:solidFill>
                  <a:srgbClr val="333333"/>
                </a:solidFill>
                <a:latin typeface="Arial"/>
                <a:ea typeface="Arial"/>
                <a:cs typeface="Arial"/>
              </a:defRPr>
            </a:pPr>
            <a:r>
              <a:rPr lang="pt-PT"/>
              <a:t>... por grupo etário </a:t>
            </a:r>
          </a:p>
        </c:rich>
      </c:tx>
      <c:layout>
        <c:manualLayout>
          <c:xMode val="edge"/>
          <c:yMode val="edge"/>
          <c:x val="0.45047851630227354"/>
          <c:y val="2.9868411235183037E-2"/>
        </c:manualLayout>
      </c:layout>
      <c:spPr>
        <a:noFill/>
        <a:ln w="25400">
          <a:noFill/>
        </a:ln>
      </c:spPr>
    </c:title>
    <c:plotArea>
      <c:layout>
        <c:manualLayout>
          <c:layoutTarget val="inner"/>
          <c:xMode val="edge"/>
          <c:yMode val="edge"/>
          <c:x val="0.38758407553172686"/>
          <c:y val="0.1245136186770428"/>
          <c:w val="0.5632423025569"/>
          <c:h val="0.81076438567995457"/>
        </c:manualLayout>
      </c:layout>
      <c:barChart>
        <c:barDir val="bar"/>
        <c:grouping val="clustered"/>
        <c:ser>
          <c:idx val="0"/>
          <c:order val="0"/>
          <c:tx>
            <c:v>idade</c:v>
          </c:tx>
          <c:spPr>
            <a:solidFill>
              <a:srgbClr val="C0C0C0"/>
            </a:solidFill>
            <a:ln w="12700">
              <a:solidFill>
                <a:srgbClr val="808080"/>
              </a:solidFill>
              <a:prstDash val="solid"/>
            </a:ln>
          </c:spPr>
          <c:dLbls>
            <c:dLbl>
              <c:idx val="0"/>
              <c:layout>
                <c:manualLayout>
                  <c:x val="-7.3368539775902014E-3"/>
                  <c:y val="8.9336887363787726E-3"/>
                </c:manualLayout>
              </c:layout>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Val val="1"/>
            </c:dLbl>
            <c:dLbl>
              <c:idx val="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
            <c:dLbl>
              <c:idx val="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
            <c:dLbl>
              <c:idx val="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
            <c:dLbl>
              <c:idx val="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
            <c:dLbl>
              <c:idx val="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
            <c:dLbl>
              <c:idx val="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
            <c:dLbl>
              <c:idx val="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
            <c:dLbl>
              <c:idx val="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
            <c:dLbl>
              <c:idx val="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
            <c:dLbl>
              <c:idx val="10"/>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
            <c:dLbl>
              <c:idx val="1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
            <c:dLbl>
              <c:idx val="1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
            <c:dLbl>
              <c:idx val="1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
            <c:dLbl>
              <c:idx val="1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
            <c:dLbl>
              <c:idx val="1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
            <c:dLbl>
              <c:idx val="1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
            <c:dLbl>
              <c:idx val="1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
            <c:dLbl>
              <c:idx val="1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
            <c:dLbl>
              <c:idx val="1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
            <c:numFmt formatCode="#,##0" sourceLinked="0"/>
            <c:spPr>
              <a:noFill/>
              <a:ln w="25400">
                <a:noFill/>
              </a:ln>
            </c:spPr>
            <c:txPr>
              <a:bodyPr/>
              <a:lstStyle/>
              <a:p>
                <a:pPr>
                  <a:defRPr sz="700" b="1" i="0" u="none" strike="noStrike" baseline="0">
                    <a:solidFill>
                      <a:srgbClr val="969696"/>
                    </a:solidFill>
                    <a:latin typeface="Arial"/>
                    <a:ea typeface="Arial"/>
                    <a:cs typeface="Arial"/>
                  </a:defRPr>
                </a:pPr>
                <a:endParaRPr lang="pt-PT"/>
              </a:p>
            </c:txPr>
            <c:dLblPos val="outEnd"/>
            <c:showVal val="1"/>
          </c:dLbls>
          <c:cat>
            <c:strLit>
              <c:ptCount val="13"/>
              <c:pt idx="0">
                <c:v>&lt;18 anos</c:v>
              </c:pt>
              <c:pt idx="1">
                <c:v>18 anos</c:v>
              </c:pt>
              <c:pt idx="2">
                <c:v>19 anos</c:v>
              </c:pt>
              <c:pt idx="3">
                <c:v>20 a 24 anos</c:v>
              </c:pt>
              <c:pt idx="4">
                <c:v>25 a 29 anos</c:v>
              </c:pt>
              <c:pt idx="5">
                <c:v>30 a 34 anos</c:v>
              </c:pt>
              <c:pt idx="6">
                <c:v>35 a 39 anos</c:v>
              </c:pt>
              <c:pt idx="7">
                <c:v>40 a 44 anos</c:v>
              </c:pt>
              <c:pt idx="8">
                <c:v>45 a 49 anos</c:v>
              </c:pt>
              <c:pt idx="9">
                <c:v>50 a 54 anos</c:v>
              </c:pt>
              <c:pt idx="10">
                <c:v>55 a 59 anos</c:v>
              </c:pt>
              <c:pt idx="11">
                <c:v>60 a 64 anos</c:v>
              </c:pt>
              <c:pt idx="12">
                <c:v>&gt;=65 anos</c:v>
              </c:pt>
            </c:strLit>
          </c:cat>
          <c:val>
            <c:numLit>
              <c:formatCode>General</c:formatCode>
              <c:ptCount val="13"/>
              <c:pt idx="0">
                <c:v>68998</c:v>
              </c:pt>
              <c:pt idx="1">
                <c:v>3812</c:v>
              </c:pt>
              <c:pt idx="2">
                <c:v>3555</c:v>
              </c:pt>
              <c:pt idx="3">
                <c:v>14300</c:v>
              </c:pt>
              <c:pt idx="4">
                <c:v>11243</c:v>
              </c:pt>
              <c:pt idx="5">
                <c:v>12157</c:v>
              </c:pt>
              <c:pt idx="6">
                <c:v>14360</c:v>
              </c:pt>
              <c:pt idx="7">
                <c:v>16568</c:v>
              </c:pt>
              <c:pt idx="8">
                <c:v>17336</c:v>
              </c:pt>
              <c:pt idx="9">
                <c:v>17998</c:v>
              </c:pt>
              <c:pt idx="10">
                <c:v>16060</c:v>
              </c:pt>
              <c:pt idx="11">
                <c:v>10225</c:v>
              </c:pt>
              <c:pt idx="12">
                <c:v>2362</c:v>
              </c:pt>
            </c:numLit>
          </c:val>
        </c:ser>
        <c:gapWidth val="30"/>
        <c:axId val="165512704"/>
        <c:axId val="165514240"/>
      </c:barChart>
      <c:catAx>
        <c:axId val="165512704"/>
        <c:scaling>
          <c:orientation val="minMax"/>
        </c:scaling>
        <c:axPos val="l"/>
        <c:numFmt formatCode="General" sourceLinked="1"/>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165514240"/>
        <c:crosses val="autoZero"/>
        <c:auto val="1"/>
        <c:lblAlgn val="ctr"/>
        <c:lblOffset val="100"/>
        <c:tickLblSkip val="1"/>
        <c:tickMarkSkip val="1"/>
      </c:catAx>
      <c:valAx>
        <c:axId val="165514240"/>
        <c:scaling>
          <c:orientation val="minMax"/>
          <c:max val="140000"/>
          <c:min val="0"/>
        </c:scaling>
        <c:axPos val="b"/>
        <c:majorGridlines>
          <c:spPr>
            <a:ln w="3175">
              <a:solidFill>
                <a:srgbClr val="FFF2E5"/>
              </a:solidFill>
              <a:prstDash val="sysDash"/>
            </a:ln>
          </c:spPr>
        </c:majorGridlines>
        <c:numFmt formatCode="General" sourceLinked="1"/>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165512704"/>
        <c:crosses val="autoZero"/>
        <c:crossBetween val="between"/>
      </c:valAx>
      <c:spPr>
        <a:solidFill>
          <a:schemeClr val="accent6"/>
        </a:solidFill>
        <a:ln w="25400">
          <a:noFill/>
        </a:ln>
      </c:spPr>
    </c:plotArea>
    <c:plotVisOnly val="1"/>
    <c:dispBlanksAs val="gap"/>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lang val="pt-PT"/>
  <c:chart>
    <c:title>
      <c:tx>
        <c:rich>
          <a:bodyPr/>
          <a:lstStyle/>
          <a:p>
            <a:pPr>
              <a:defRPr sz="700" b="1" i="0" u="none" strike="noStrike" baseline="0">
                <a:solidFill>
                  <a:schemeClr val="accent1"/>
                </a:solidFill>
                <a:latin typeface="Arial"/>
                <a:ea typeface="Arial"/>
                <a:cs typeface="Arial"/>
              </a:defRPr>
            </a:pPr>
            <a:r>
              <a:rPr lang="pt-PT">
                <a:solidFill>
                  <a:schemeClr val="accent1"/>
                </a:solidFill>
              </a:rPr>
              <a:t>... por centro distrital</a:t>
            </a:r>
          </a:p>
        </c:rich>
      </c:tx>
      <c:layout>
        <c:manualLayout>
          <c:xMode val="edge"/>
          <c:yMode val="edge"/>
          <c:x val="0.23284296779975672"/>
          <c:y val="7.3265392234690016E-2"/>
        </c:manualLayout>
      </c:layout>
      <c:spPr>
        <a:noFill/>
        <a:ln w="25400">
          <a:noFill/>
        </a:ln>
      </c:spPr>
    </c:title>
    <c:plotArea>
      <c:layout>
        <c:manualLayout>
          <c:layoutTarget val="inner"/>
          <c:xMode val="edge"/>
          <c:yMode val="edge"/>
          <c:x val="0.41081417121573766"/>
          <c:y val="0.14771786102494774"/>
          <c:w val="0.53736636578958508"/>
          <c:h val="0.83811046241738762"/>
        </c:manualLayout>
      </c:layout>
      <c:barChart>
        <c:barDir val="bar"/>
        <c:grouping val="clustered"/>
        <c:ser>
          <c:idx val="0"/>
          <c:order val="0"/>
          <c:spPr>
            <a:solidFill>
              <a:schemeClr val="tx2"/>
            </a:solidFill>
            <a:ln w="12700">
              <a:solidFill>
                <a:schemeClr val="tx2"/>
              </a:solidFill>
              <a:prstDash val="solid"/>
            </a:ln>
          </c:spPr>
          <c:cat>
            <c:strRef>
              <c:f>'18ssocial'!$C$9:$C$28</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'18ssocial'!$J$9:$J$28</c:f>
              <c:numCache>
                <c:formatCode>#,##0</c:formatCode>
                <c:ptCount val="20"/>
                <c:pt idx="0">
                  <c:v>4937</c:v>
                </c:pt>
                <c:pt idx="1">
                  <c:v>1553</c:v>
                </c:pt>
                <c:pt idx="2">
                  <c:v>3300</c:v>
                </c:pt>
                <c:pt idx="3">
                  <c:v>732</c:v>
                </c:pt>
                <c:pt idx="4">
                  <c:v>1507</c:v>
                </c:pt>
                <c:pt idx="5">
                  <c:v>3385</c:v>
                </c:pt>
                <c:pt idx="6">
                  <c:v>1382</c:v>
                </c:pt>
                <c:pt idx="7">
                  <c:v>3120</c:v>
                </c:pt>
                <c:pt idx="8">
                  <c:v>1202</c:v>
                </c:pt>
                <c:pt idx="9">
                  <c:v>2178</c:v>
                </c:pt>
                <c:pt idx="10">
                  <c:v>17046</c:v>
                </c:pt>
                <c:pt idx="11">
                  <c:v>1025</c:v>
                </c:pt>
                <c:pt idx="12">
                  <c:v>26389</c:v>
                </c:pt>
                <c:pt idx="13">
                  <c:v>2389</c:v>
                </c:pt>
                <c:pt idx="14">
                  <c:v>8088</c:v>
                </c:pt>
                <c:pt idx="15">
                  <c:v>1236</c:v>
                </c:pt>
                <c:pt idx="16">
                  <c:v>2392</c:v>
                </c:pt>
                <c:pt idx="17">
                  <c:v>3208</c:v>
                </c:pt>
                <c:pt idx="18">
                  <c:v>6059</c:v>
                </c:pt>
                <c:pt idx="19">
                  <c:v>1662</c:v>
                </c:pt>
              </c:numCache>
            </c:numRef>
          </c:val>
        </c:ser>
        <c:gapWidth val="30"/>
        <c:axId val="165554432"/>
        <c:axId val="165392384"/>
      </c:barChart>
      <c:catAx>
        <c:axId val="165554432"/>
        <c:scaling>
          <c:orientation val="maxMin"/>
        </c:scaling>
        <c:axPos val="l"/>
        <c:numFmt formatCode="General" sourceLinked="1"/>
        <c:tickLblPos val="nextTo"/>
        <c:spPr>
          <a:ln w="9525">
            <a:noFill/>
          </a:ln>
        </c:spPr>
        <c:txPr>
          <a:bodyPr rot="0" vert="horz"/>
          <a:lstStyle/>
          <a:p>
            <a:pPr>
              <a:defRPr sz="600" b="1" i="0" u="none" strike="noStrike" baseline="0">
                <a:solidFill>
                  <a:schemeClr val="accent1"/>
                </a:solidFill>
                <a:latin typeface="Arial"/>
                <a:ea typeface="Arial"/>
                <a:cs typeface="Arial"/>
              </a:defRPr>
            </a:pPr>
            <a:endParaRPr lang="pt-PT"/>
          </a:p>
        </c:txPr>
        <c:crossAx val="165392384"/>
        <c:crosses val="autoZero"/>
        <c:auto val="1"/>
        <c:lblAlgn val="ctr"/>
        <c:lblOffset val="100"/>
        <c:tickLblSkip val="1"/>
        <c:tickMarkSkip val="1"/>
      </c:catAx>
      <c:valAx>
        <c:axId val="165392384"/>
        <c:scaling>
          <c:orientation val="minMax"/>
          <c:max val="35000"/>
          <c:min val="0"/>
        </c:scaling>
        <c:axPos val="t"/>
        <c:majorGridlines>
          <c:spPr>
            <a:ln w="3175">
              <a:solidFill>
                <a:srgbClr val="FFF2E5"/>
              </a:solidFill>
              <a:prstDash val="sysDash"/>
            </a:ln>
          </c:spPr>
        </c:majorGridlines>
        <c:numFmt formatCode="#,##0" sourceLinked="1"/>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165554432"/>
        <c:crosses val="autoZero"/>
        <c:crossBetween val="between"/>
      </c:valAx>
      <c:spPr>
        <a:solidFill>
          <a:schemeClr val="accent6"/>
        </a:solidFill>
        <a:ln w="25400">
          <a:noFill/>
        </a:ln>
      </c:spPr>
    </c:plotArea>
    <c:plotVisOnly val="1"/>
    <c:dispBlanksAs val="gap"/>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c:lang val="pt-PT"/>
  <c:chart>
    <c:autoTitleDeleted val="1"/>
    <c:plotArea>
      <c:layout>
        <c:manualLayout>
          <c:layoutTarget val="inner"/>
          <c:xMode val="edge"/>
          <c:yMode val="edge"/>
          <c:x val="5.5617352614015575E-3"/>
          <c:y val="0"/>
          <c:w val="0.98998887652959378"/>
          <c:h val="0.57699714017843762"/>
        </c:manualLayout>
      </c:layout>
      <c:lineChart>
        <c:grouping val="standard"/>
        <c:ser>
          <c:idx val="0"/>
          <c:order val="0"/>
          <c:spPr>
            <a:ln>
              <a:noFill/>
            </a:ln>
          </c:spPr>
          <c:dLbls>
            <c:dLbl>
              <c:idx val="0"/>
              <c:layout>
                <c:manualLayout>
                  <c:x val="-3.2906904434498521E-2"/>
                  <c:y val="-1.2759863479323619E-2"/>
                </c:manualLayout>
              </c:layout>
              <c:showVal val="1"/>
            </c:dLbl>
            <c:dLbl>
              <c:idx val="1"/>
              <c:layout>
                <c:manualLayout>
                  <c:x val="-3.7912524560681289E-2"/>
                  <c:y val="-7.2720694912502088E-3"/>
                </c:manualLayout>
              </c:layout>
              <c:showVal val="1"/>
            </c:dLbl>
            <c:dLbl>
              <c:idx val="2"/>
              <c:layout>
                <c:manualLayout>
                  <c:x val="-4.0693333800460724E-2"/>
                  <c:y val="-1.1368757514942427E-2"/>
                </c:manualLayout>
              </c:layout>
              <c:showVal val="1"/>
            </c:dLbl>
            <c:dLbl>
              <c:idx val="3"/>
              <c:layout>
                <c:manualLayout>
                  <c:x val="-4.0137218665241926E-2"/>
                  <c:y val="-9.204391059214518E-3"/>
                </c:manualLayout>
              </c:layout>
              <c:showVal val="1"/>
            </c:dLbl>
            <c:dLbl>
              <c:idx val="4"/>
              <c:layout>
                <c:manualLayout>
                  <c:x val="-3.9580986748180398E-2"/>
                  <c:y val="-8.0836194058725407E-3"/>
                </c:manualLayout>
              </c:layout>
              <c:showVal val="1"/>
            </c:dLbl>
            <c:dLbl>
              <c:idx val="5"/>
              <c:layout>
                <c:manualLayout>
                  <c:x val="-4.0137218665241919E-2"/>
                  <c:y val="-9.6292280683967311E-3"/>
                </c:manualLayout>
              </c:layout>
              <c:showVal val="1"/>
            </c:dLbl>
            <c:dLbl>
              <c:idx val="6"/>
              <c:layout>
                <c:manualLayout>
                  <c:x val="-4.0693333800460724E-2"/>
                  <c:y val="-1.0711699074094298E-2"/>
                </c:manualLayout>
              </c:layout>
              <c:showVal val="1"/>
            </c:dLbl>
            <c:dLbl>
              <c:idx val="7"/>
              <c:layout>
                <c:manualLayout>
                  <c:x val="-3.9024871612961615E-2"/>
                  <c:y val="-1.0557031056413977E-2"/>
                </c:manualLayout>
              </c:layout>
              <c:showVal val="1"/>
            </c:dLbl>
            <c:dLbl>
              <c:idx val="8"/>
              <c:layout>
                <c:manualLayout>
                  <c:x val="-4.0693333800460724E-2"/>
                  <c:y val="-1.2991674674859661E-2"/>
                </c:manualLayout>
              </c:layout>
              <c:showVal val="1"/>
            </c:dLbl>
            <c:dLbl>
              <c:idx val="9"/>
              <c:layout>
                <c:manualLayout>
                  <c:x val="-4.0137218665241954E-2"/>
                  <c:y val="-1.4499227606331926E-2"/>
                </c:manualLayout>
              </c:layout>
              <c:showVal val="1"/>
            </c:dLbl>
            <c:dLbl>
              <c:idx val="10"/>
              <c:layout>
                <c:manualLayout>
                  <c:x val="-4.0693333800460724E-2"/>
                  <c:y val="-9.204391059214518E-3"/>
                </c:manualLayout>
              </c:layout>
              <c:showVal val="1"/>
            </c:dLbl>
            <c:dLbl>
              <c:idx val="11"/>
              <c:layout>
                <c:manualLayout>
                  <c:x val="-4.0137218665241892E-2"/>
                  <c:y val="-1.3184808659721861E-2"/>
                </c:manualLayout>
              </c:layout>
              <c:showVal val="1"/>
            </c:dLbl>
            <c:dLbl>
              <c:idx val="12"/>
              <c:layout>
                <c:manualLayout>
                  <c:x val="-4.0693333800460814E-2"/>
                  <c:y val="-1.0247734819580821E-2"/>
                </c:manualLayout>
              </c:layout>
              <c:showVal val="1"/>
            </c:dLbl>
            <c:dLbl>
              <c:idx val="13"/>
              <c:layout>
                <c:manualLayout>
                  <c:x val="-3.9024871612961635E-2"/>
                  <c:y val="-5.8031366221283024E-3"/>
                </c:manualLayout>
              </c:layout>
              <c:showVal val="1"/>
            </c:dLbl>
            <c:dLbl>
              <c:idx val="14"/>
              <c:layout>
                <c:manualLayout>
                  <c:x val="-3.9580986748180363E-2"/>
                  <c:y val="-8.315646943843024E-3"/>
                </c:manualLayout>
              </c:layout>
              <c:showVal val="1"/>
            </c:dLbl>
            <c:dLbl>
              <c:idx val="15"/>
              <c:layout>
                <c:manualLayout>
                  <c:x val="-4.3474259822082827E-2"/>
                  <c:y val="-3.9483684681477296E-3"/>
                </c:manualLayout>
              </c:layout>
              <c:showVal val="1"/>
            </c:dLbl>
            <c:dLbl>
              <c:idx val="16"/>
              <c:layout>
                <c:manualLayout>
                  <c:x val="-3.9580986748180357E-2"/>
                  <c:y val="-6.2669753556319494E-3"/>
                </c:manualLayout>
              </c:layout>
              <c:showVal val="1"/>
            </c:dLbl>
            <c:dLbl>
              <c:idx val="17"/>
              <c:layout>
                <c:manualLayout>
                  <c:x val="-4.0137218665241961E-2"/>
                  <c:y val="-1.276002879886437E-2"/>
                </c:manualLayout>
              </c:layout>
              <c:showVal val="1"/>
            </c:dLbl>
            <c:dLbl>
              <c:idx val="18"/>
              <c:layout>
                <c:manualLayout>
                  <c:x val="-4.0693333800460724E-2"/>
                  <c:y val="-7.0400705274413083E-3"/>
                </c:manualLayout>
              </c:layout>
              <c:showVal val="1"/>
            </c:dLbl>
            <c:dLbl>
              <c:idx val="19"/>
              <c:layout>
                <c:manualLayout>
                  <c:x val="-1.5829845223481423E-2"/>
                  <c:y val="-1.078898493029379E-2"/>
                </c:manualLayout>
              </c:layout>
              <c:showVal val="1"/>
            </c:dLbl>
            <c:numFmt formatCode="0.0" sourceLinked="0"/>
            <c:spPr>
              <a:solidFill>
                <a:srgbClr val="C0C0C0"/>
              </a:solidFill>
              <a:ln w="3175">
                <a:solidFill>
                  <a:srgbClr val="808080"/>
                </a:solidFill>
                <a:prstDash val="solid"/>
              </a:ln>
            </c:spPr>
            <c:txPr>
              <a:bodyPr/>
              <a:lstStyle/>
              <a:p>
                <a:pPr>
                  <a:defRPr sz="700" b="1" i="0" u="none" strike="noStrike" baseline="0">
                    <a:solidFill>
                      <a:schemeClr val="tx2"/>
                    </a:solidFill>
                    <a:latin typeface="Arial"/>
                    <a:ea typeface="Arial"/>
                    <a:cs typeface="Arial"/>
                  </a:defRPr>
                </a:pPr>
                <a:endParaRPr lang="pt-PT"/>
              </a:p>
            </c:txPr>
            <c:showVal val="1"/>
          </c:dLbls>
          <c:cat>
            <c:strRef>
              <c:f>'18ssocial'!$AM$8:$AM$27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'18ssocial'!$AN$8:$AN$27</c:f>
              <c:numCache>
                <c:formatCode>0.0</c:formatCode>
                <c:ptCount val="20"/>
                <c:pt idx="0">
                  <c:v>100.25473902003201</c:v>
                </c:pt>
                <c:pt idx="1">
                  <c:v>90.672227145522399</c:v>
                </c:pt>
                <c:pt idx="2">
                  <c:v>95.974481694487295</c:v>
                </c:pt>
                <c:pt idx="3">
                  <c:v>97.395672727272697</c:v>
                </c:pt>
                <c:pt idx="4">
                  <c:v>92.97</c:v>
                </c:pt>
                <c:pt idx="5">
                  <c:v>105.09276211247899</c:v>
                </c:pt>
                <c:pt idx="6">
                  <c:v>89.144020356234094</c:v>
                </c:pt>
                <c:pt idx="7">
                  <c:v>95.389721338785407</c:v>
                </c:pt>
                <c:pt idx="8">
                  <c:v>91.4151383831027</c:v>
                </c:pt>
                <c:pt idx="9">
                  <c:v>98.6813032089064</c:v>
                </c:pt>
                <c:pt idx="10">
                  <c:v>95.731329631263506</c:v>
                </c:pt>
                <c:pt idx="11">
                  <c:v>90.608413298073302</c:v>
                </c:pt>
                <c:pt idx="12">
                  <c:v>94.727792597083294</c:v>
                </c:pt>
                <c:pt idx="13">
                  <c:v>94.833568152632594</c:v>
                </c:pt>
                <c:pt idx="14">
                  <c:v>101.55353550543001</c:v>
                </c:pt>
                <c:pt idx="15">
                  <c:v>101.43653536636999</c:v>
                </c:pt>
                <c:pt idx="16">
                  <c:v>99.198377557220994</c:v>
                </c:pt>
                <c:pt idx="17">
                  <c:v>95.381627133352595</c:v>
                </c:pt>
                <c:pt idx="18">
                  <c:v>68.484389511609294</c:v>
                </c:pt>
                <c:pt idx="19">
                  <c:v>90.301089918256096</c:v>
                </c:pt>
              </c:numCache>
            </c:numRef>
          </c:val>
        </c:ser>
        <c:ser>
          <c:idx val="1"/>
          <c:order val="1"/>
          <c:spPr>
            <a:ln>
              <a:solidFill>
                <a:schemeClr val="bg1">
                  <a:lumMod val="50000"/>
                </a:schemeClr>
              </a:solidFill>
            </a:ln>
          </c:spPr>
          <c:marker>
            <c:symbol val="none"/>
          </c:marker>
          <c:cat>
            <c:strRef>
              <c:f>'18ssocial'!$AM$8:$AM$27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'18ssocial'!$AO$8:$AO$27</c:f>
              <c:numCache>
                <c:formatCode>0.0</c:formatCode>
                <c:ptCount val="20"/>
                <c:pt idx="0">
                  <c:v>93.601499057108299</c:v>
                </c:pt>
                <c:pt idx="1">
                  <c:v>93.601499057108299</c:v>
                </c:pt>
                <c:pt idx="2">
                  <c:v>93.601499057108299</c:v>
                </c:pt>
                <c:pt idx="3">
                  <c:v>93.601499057108299</c:v>
                </c:pt>
                <c:pt idx="4">
                  <c:v>93.601499057108299</c:v>
                </c:pt>
                <c:pt idx="5">
                  <c:v>93.601499057108299</c:v>
                </c:pt>
                <c:pt idx="6">
                  <c:v>93.601499057108299</c:v>
                </c:pt>
                <c:pt idx="7">
                  <c:v>93.601499057108299</c:v>
                </c:pt>
                <c:pt idx="8">
                  <c:v>93.601499057108299</c:v>
                </c:pt>
                <c:pt idx="9">
                  <c:v>93.601499057108299</c:v>
                </c:pt>
                <c:pt idx="10">
                  <c:v>93.601499057108299</c:v>
                </c:pt>
                <c:pt idx="11">
                  <c:v>93.601499057108299</c:v>
                </c:pt>
                <c:pt idx="12">
                  <c:v>93.601499057108299</c:v>
                </c:pt>
                <c:pt idx="13">
                  <c:v>93.601499057108299</c:v>
                </c:pt>
                <c:pt idx="14">
                  <c:v>93.601499057108299</c:v>
                </c:pt>
                <c:pt idx="15">
                  <c:v>93.601499057108299</c:v>
                </c:pt>
                <c:pt idx="16">
                  <c:v>93.601499057108299</c:v>
                </c:pt>
                <c:pt idx="17">
                  <c:v>93.601499057108299</c:v>
                </c:pt>
                <c:pt idx="18">
                  <c:v>93.601499057108299</c:v>
                </c:pt>
                <c:pt idx="19">
                  <c:v>93.601499057108299</c:v>
                </c:pt>
              </c:numCache>
            </c:numRef>
          </c:val>
        </c:ser>
        <c:marker val="1"/>
        <c:axId val="166859136"/>
        <c:axId val="166860672"/>
      </c:lineChart>
      <c:catAx>
        <c:axId val="166859136"/>
        <c:scaling>
          <c:orientation val="minMax"/>
        </c:scaling>
        <c:axPos val="b"/>
        <c:numFmt formatCode="General" sourceLinked="1"/>
        <c:tickLblPos val="nextTo"/>
        <c:spPr>
          <a:ln w="9525">
            <a:noFill/>
          </a:ln>
        </c:spPr>
        <c:txPr>
          <a:bodyPr rot="-5400000" vert="horz"/>
          <a:lstStyle/>
          <a:p>
            <a:pPr>
              <a:defRPr sz="700" b="0" i="0" u="none" strike="noStrike" baseline="0">
                <a:solidFill>
                  <a:schemeClr val="accent1"/>
                </a:solidFill>
                <a:latin typeface="Arial"/>
                <a:ea typeface="Arial"/>
                <a:cs typeface="Arial"/>
              </a:defRPr>
            </a:pPr>
            <a:endParaRPr lang="pt-PT"/>
          </a:p>
        </c:txPr>
        <c:crossAx val="166860672"/>
        <c:crosses val="autoZero"/>
        <c:auto val="1"/>
        <c:lblAlgn val="ctr"/>
        <c:lblOffset val="100"/>
        <c:tickLblSkip val="1"/>
        <c:tickMarkSkip val="1"/>
      </c:catAx>
      <c:valAx>
        <c:axId val="166860672"/>
        <c:scaling>
          <c:orientation val="minMax"/>
          <c:min val="50"/>
        </c:scaling>
        <c:axPos val="l"/>
        <c:numFmt formatCode="0.0" sourceLinked="1"/>
        <c:tickLblPos val="none"/>
        <c:spPr>
          <a:ln w="9525">
            <a:noFill/>
          </a:ln>
        </c:spPr>
        <c:crossAx val="166859136"/>
        <c:crosses val="autoZero"/>
        <c:crossBetween val="between"/>
      </c:valAx>
      <c:spPr>
        <a:solidFill>
          <a:srgbClr val="EBF7FF"/>
        </a:solidFill>
        <a:ln w="25400">
          <a:noFill/>
        </a:ln>
      </c:spPr>
    </c:plotArea>
    <c:plotVisOnly val="1"/>
    <c:dispBlanksAs val="gap"/>
  </c:chart>
  <c:spPr>
    <a:solidFill>
      <a:srgbClr val="EBF7FF"/>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c:pageMargins b="0.75000000000001465" l="0.70000000000000062" r="0.70000000000000062" t="0.75000000000001465" header="0.30000000000000032" footer="0.30000000000000032"/>
    <c:pageSetup paperSize="9" orientation="landscape" horizontalDpi="1200" verticalDpi="1200"/>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c:lang val="pt-P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consumidores ...</a:t>
            </a:r>
          </a:p>
        </c:rich>
      </c:tx>
      <c:layout>
        <c:manualLayout>
          <c:xMode val="edge"/>
          <c:yMode val="edge"/>
          <c:x val="0.1337386018237082"/>
          <c:y val="2.7472527472532277E-2"/>
        </c:manualLayout>
      </c:layout>
      <c:spPr>
        <a:noFill/>
        <a:ln w="25400">
          <a:noFill/>
        </a:ln>
      </c:spPr>
    </c:title>
    <c:plotArea>
      <c:layout>
        <c:manualLayout>
          <c:layoutTarget val="inner"/>
          <c:xMode val="edge"/>
          <c:yMode val="edge"/>
          <c:x val="8.5106382978723707E-2"/>
          <c:y val="0.12637362637359573"/>
          <c:w val="0.9027355623100306"/>
          <c:h val="0.60989010989010994"/>
        </c:manualLayout>
      </c:layout>
      <c:lineChart>
        <c:grouping val="standard"/>
        <c:ser>
          <c:idx val="0"/>
          <c:order val="0"/>
          <c:tx>
            <c:v>perp desemp</c:v>
          </c:tx>
          <c:spPr>
            <a:ln w="25400">
              <a:solidFill>
                <a:schemeClr val="bg1">
                  <a:lumMod val="65000"/>
                </a:schemeClr>
              </a:solidFill>
              <a:prstDash val="solid"/>
            </a:ln>
          </c:spPr>
          <c:marker>
            <c:symbol val="none"/>
          </c:marker>
          <c:cat>
            <c:strLit>
              <c:ptCount val="155"/>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 </c:v>
              </c:pt>
              <c:pt idx="151">
                <c:v> </c:v>
              </c:pt>
              <c:pt idx="152">
                <c:v> </c:v>
              </c:pt>
              <c:pt idx="153">
                <c:v> </c:v>
              </c:pt>
              <c:pt idx="154">
                <c:v> </c:v>
              </c:pt>
            </c:strLit>
          </c:cat>
          <c:val>
            <c:numLit>
              <c:formatCode>0.0</c:formatCode>
              <c:ptCount val="155"/>
              <c:pt idx="0">
                <c:v>60.112499999999983</c:v>
              </c:pt>
              <c:pt idx="1">
                <c:v>63.629166666666649</c:v>
              </c:pt>
              <c:pt idx="2">
                <c:v>66.712499999999991</c:v>
              </c:pt>
              <c:pt idx="3">
                <c:v>68.012500000000003</c:v>
              </c:pt>
              <c:pt idx="4">
                <c:v>65.762500000000003</c:v>
              </c:pt>
              <c:pt idx="5">
                <c:v>62.945833333333326</c:v>
              </c:pt>
              <c:pt idx="6">
                <c:v>59.212500000000006</c:v>
              </c:pt>
              <c:pt idx="7">
                <c:v>56.329166666666637</c:v>
              </c:pt>
              <c:pt idx="8">
                <c:v>54.862499999999997</c:v>
              </c:pt>
              <c:pt idx="9">
                <c:v>55.112499999999997</c:v>
              </c:pt>
              <c:pt idx="10">
                <c:v>56.329166666666637</c:v>
              </c:pt>
              <c:pt idx="11">
                <c:v>56.729166666666643</c:v>
              </c:pt>
              <c:pt idx="12">
                <c:v>57.629166666666649</c:v>
              </c:pt>
              <c:pt idx="13">
                <c:v>58.079166666666637</c:v>
              </c:pt>
              <c:pt idx="14">
                <c:v>58.262499999999996</c:v>
              </c:pt>
              <c:pt idx="15">
                <c:v>57.612499999999997</c:v>
              </c:pt>
              <c:pt idx="16">
                <c:v>55.395833333333314</c:v>
              </c:pt>
              <c:pt idx="17">
                <c:v>50.179166666666639</c:v>
              </c:pt>
              <c:pt idx="18">
                <c:v>44.245833333333316</c:v>
              </c:pt>
              <c:pt idx="19">
                <c:v>40.245833333333316</c:v>
              </c:pt>
              <c:pt idx="20">
                <c:v>41.012499999999989</c:v>
              </c:pt>
              <c:pt idx="21">
                <c:v>43.879166666666642</c:v>
              </c:pt>
              <c:pt idx="22">
                <c:v>47.395833333333321</c:v>
              </c:pt>
              <c:pt idx="23">
                <c:v>49.412499999999987</c:v>
              </c:pt>
              <c:pt idx="24">
                <c:v>50.945833333333312</c:v>
              </c:pt>
              <c:pt idx="25">
                <c:v>50.295833333333313</c:v>
              </c:pt>
              <c:pt idx="26">
                <c:v>47.729166666666643</c:v>
              </c:pt>
              <c:pt idx="27">
                <c:v>44.245833333333316</c:v>
              </c:pt>
              <c:pt idx="28">
                <c:v>42.345833333333324</c:v>
              </c:pt>
              <c:pt idx="29">
                <c:v>44.895833333333321</c:v>
              </c:pt>
              <c:pt idx="30">
                <c:v>49.279166666666647</c:v>
              </c:pt>
              <c:pt idx="31">
                <c:v>52.095833333333331</c:v>
              </c:pt>
              <c:pt idx="32">
                <c:v>52.595833333333331</c:v>
              </c:pt>
              <c:pt idx="33">
                <c:v>51.895833333333321</c:v>
              </c:pt>
              <c:pt idx="34">
                <c:v>53.112499999999997</c:v>
              </c:pt>
              <c:pt idx="35">
                <c:v>54.429166666666639</c:v>
              </c:pt>
              <c:pt idx="36">
                <c:v>55.212499999999991</c:v>
              </c:pt>
              <c:pt idx="37">
                <c:v>54.495833333333316</c:v>
              </c:pt>
              <c:pt idx="38">
                <c:v>51.479166666666643</c:v>
              </c:pt>
              <c:pt idx="39">
                <c:v>48.979166666666643</c:v>
              </c:pt>
              <c:pt idx="40">
                <c:v>46.579166666666637</c:v>
              </c:pt>
              <c:pt idx="41">
                <c:v>46.162499999999994</c:v>
              </c:pt>
              <c:pt idx="42">
                <c:v>45.145833333333314</c:v>
              </c:pt>
              <c:pt idx="43">
                <c:v>43.279166666666647</c:v>
              </c:pt>
              <c:pt idx="44">
                <c:v>40.962499999999991</c:v>
              </c:pt>
              <c:pt idx="45">
                <c:v>40.245833333333316</c:v>
              </c:pt>
              <c:pt idx="46">
                <c:v>40.245833333333316</c:v>
              </c:pt>
              <c:pt idx="47">
                <c:v>40.262499999999996</c:v>
              </c:pt>
              <c:pt idx="48">
                <c:v>39.279166666666647</c:v>
              </c:pt>
              <c:pt idx="49">
                <c:v>38.912500000000001</c:v>
              </c:pt>
              <c:pt idx="50">
                <c:v>41.462499999999999</c:v>
              </c:pt>
              <c:pt idx="51">
                <c:v>42.295833333333334</c:v>
              </c:pt>
              <c:pt idx="52">
                <c:v>41.845833333333324</c:v>
              </c:pt>
              <c:pt idx="53">
                <c:v>41.295833333333334</c:v>
              </c:pt>
              <c:pt idx="54">
                <c:v>41.512500000000003</c:v>
              </c:pt>
              <c:pt idx="55">
                <c:v>43.045833333333327</c:v>
              </c:pt>
              <c:pt idx="56">
                <c:v>43.629166666666649</c:v>
              </c:pt>
              <c:pt idx="57">
                <c:v>44.912500000000001</c:v>
              </c:pt>
              <c:pt idx="58">
                <c:v>45.595833333333331</c:v>
              </c:pt>
              <c:pt idx="59">
                <c:v>46.229166666666643</c:v>
              </c:pt>
              <c:pt idx="60">
                <c:v>47.545833333333306</c:v>
              </c:pt>
              <c:pt idx="61">
                <c:v>48.729166666666643</c:v>
              </c:pt>
              <c:pt idx="62">
                <c:v>47.562499999999986</c:v>
              </c:pt>
              <c:pt idx="63">
                <c:v>46.079166666666637</c:v>
              </c:pt>
              <c:pt idx="64">
                <c:v>46.35277777777776</c:v>
              </c:pt>
              <c:pt idx="65">
                <c:v>48.093055555555551</c:v>
              </c:pt>
              <c:pt idx="66">
                <c:v>50.816666666666634</c:v>
              </c:pt>
              <c:pt idx="67">
                <c:v>49.333333333333336</c:v>
              </c:pt>
              <c:pt idx="68">
                <c:v>45.483333333333327</c:v>
              </c:pt>
              <c:pt idx="69">
                <c:v>45.300000000000004</c:v>
              </c:pt>
              <c:pt idx="70">
                <c:v>51.85</c:v>
              </c:pt>
              <c:pt idx="71">
                <c:v>61.083333333333336</c:v>
              </c:pt>
              <c:pt idx="72">
                <c:v>68.899999999999991</c:v>
              </c:pt>
              <c:pt idx="73">
                <c:v>76.099999999999994</c:v>
              </c:pt>
              <c:pt idx="74">
                <c:v>79.783333333333303</c:v>
              </c:pt>
              <c:pt idx="75">
                <c:v>78.400000000000006</c:v>
              </c:pt>
              <c:pt idx="76">
                <c:v>73.800000000000011</c:v>
              </c:pt>
              <c:pt idx="77">
                <c:v>69.98333333333332</c:v>
              </c:pt>
              <c:pt idx="78">
                <c:v>64.083333333333314</c:v>
              </c:pt>
              <c:pt idx="79">
                <c:v>57.733333333333334</c:v>
              </c:pt>
              <c:pt idx="80">
                <c:v>52.5</c:v>
              </c:pt>
              <c:pt idx="81">
                <c:v>50.25</c:v>
              </c:pt>
              <c:pt idx="82">
                <c:v>51.349999999999994</c:v>
              </c:pt>
              <c:pt idx="83">
                <c:v>54.266666666666659</c:v>
              </c:pt>
              <c:pt idx="84">
                <c:v>56.05</c:v>
              </c:pt>
              <c:pt idx="85">
                <c:v>56.66666666666665</c:v>
              </c:pt>
              <c:pt idx="86">
                <c:v>56.016666666666637</c:v>
              </c:pt>
              <c:pt idx="87">
                <c:v>55.383333333333326</c:v>
              </c:pt>
              <c:pt idx="88">
                <c:v>54.616666666666646</c:v>
              </c:pt>
              <c:pt idx="89">
                <c:v>54.866666666666646</c:v>
              </c:pt>
              <c:pt idx="90">
                <c:v>56.566666666666642</c:v>
              </c:pt>
              <c:pt idx="91">
                <c:v>55.5</c:v>
              </c:pt>
              <c:pt idx="92">
                <c:v>52.483333333333327</c:v>
              </c:pt>
              <c:pt idx="93">
                <c:v>53.733333333333334</c:v>
              </c:pt>
              <c:pt idx="94">
                <c:v>57.100000000000009</c:v>
              </c:pt>
              <c:pt idx="95">
                <c:v>62.266666666666659</c:v>
              </c:pt>
              <c:pt idx="96">
                <c:v>63.316666666666634</c:v>
              </c:pt>
              <c:pt idx="97">
                <c:v>62.1</c:v>
              </c:pt>
              <c:pt idx="98">
                <c:v>60.6</c:v>
              </c:pt>
              <c:pt idx="99">
                <c:v>60.933333333333337</c:v>
              </c:pt>
              <c:pt idx="100">
                <c:v>61.916666666666643</c:v>
              </c:pt>
              <c:pt idx="101">
                <c:v>63.533333333333331</c:v>
              </c:pt>
              <c:pt idx="102">
                <c:v>63.21666666666664</c:v>
              </c:pt>
              <c:pt idx="103">
                <c:v>63.733333333333334</c:v>
              </c:pt>
              <c:pt idx="104">
                <c:v>64.566666666666663</c:v>
              </c:pt>
              <c:pt idx="105">
                <c:v>67.133333333333297</c:v>
              </c:pt>
              <c:pt idx="106">
                <c:v>70.666666666666671</c:v>
              </c:pt>
              <c:pt idx="107">
                <c:v>72.849999999999994</c:v>
              </c:pt>
              <c:pt idx="108">
                <c:v>74.05</c:v>
              </c:pt>
              <c:pt idx="109">
                <c:v>74.48333333333332</c:v>
              </c:pt>
              <c:pt idx="110">
                <c:v>74.466666666666683</c:v>
              </c:pt>
              <c:pt idx="111">
                <c:v>72.816666666666663</c:v>
              </c:pt>
              <c:pt idx="112">
                <c:v>71.533333333333303</c:v>
              </c:pt>
              <c:pt idx="113">
                <c:v>69.849999999999994</c:v>
              </c:pt>
              <c:pt idx="114">
                <c:v>68.98333333333332</c:v>
              </c:pt>
              <c:pt idx="115">
                <c:v>67.2</c:v>
              </c:pt>
              <c:pt idx="116">
                <c:v>67.98333333333332</c:v>
              </c:pt>
              <c:pt idx="117">
                <c:v>70.95</c:v>
              </c:pt>
              <c:pt idx="118">
                <c:v>72.883333333333326</c:v>
              </c:pt>
              <c:pt idx="119">
                <c:v>74.11666666666666</c:v>
              </c:pt>
              <c:pt idx="120">
                <c:v>72.850000000000009</c:v>
              </c:pt>
              <c:pt idx="121">
                <c:v>71.95</c:v>
              </c:pt>
              <c:pt idx="122">
                <c:v>70.683333333333309</c:v>
              </c:pt>
              <c:pt idx="123">
                <c:v>68.98333333333332</c:v>
              </c:pt>
              <c:pt idx="124">
                <c:v>68.550000000000011</c:v>
              </c:pt>
              <c:pt idx="125">
                <c:v>66.95</c:v>
              </c:pt>
              <c:pt idx="126">
                <c:v>63.983333333333341</c:v>
              </c:pt>
              <c:pt idx="127">
                <c:v>58.033333333333331</c:v>
              </c:pt>
              <c:pt idx="128">
                <c:v>50.883333333333326</c:v>
              </c:pt>
              <c:pt idx="129">
                <c:v>46.349999999999994</c:v>
              </c:pt>
              <c:pt idx="130">
                <c:v>43.11666666666666</c:v>
              </c:pt>
              <c:pt idx="131">
                <c:v>39.833333333333336</c:v>
              </c:pt>
              <c:pt idx="132">
                <c:v>32.65</c:v>
              </c:pt>
              <c:pt idx="133">
                <c:v>24.883333333333326</c:v>
              </c:pt>
              <c:pt idx="134">
                <c:v>22.150000000000006</c:v>
              </c:pt>
              <c:pt idx="135">
                <c:v>22.25</c:v>
              </c:pt>
              <c:pt idx="136">
                <c:v>21.766666666666666</c:v>
              </c:pt>
              <c:pt idx="137">
                <c:v>16.81666666666667</c:v>
              </c:pt>
              <c:pt idx="138">
                <c:v>13.066666666666672</c:v>
              </c:pt>
              <c:pt idx="139">
                <c:v>12.5</c:v>
              </c:pt>
              <c:pt idx="140">
                <c:v>13.416666666666668</c:v>
              </c:pt>
              <c:pt idx="141">
                <c:v>14.200000000000001</c:v>
              </c:pt>
              <c:pt idx="142">
                <c:v>12.816666666666668</c:v>
              </c:pt>
              <c:pt idx="143">
                <c:v>13.666666666666668</c:v>
              </c:pt>
              <c:pt idx="144">
                <c:v>14.433333333333335</c:v>
              </c:pt>
              <c:pt idx="145">
                <c:v>15.516666666666673</c:v>
              </c:pt>
              <c:pt idx="146">
                <c:v>12.366666666666671</c:v>
              </c:pt>
              <c:pt idx="147">
                <c:v>12.816666666666672</c:v>
              </c:pt>
              <c:pt idx="148">
                <c:v>12.65</c:v>
              </c:pt>
              <c:pt idx="149">
                <c:v>12.433333333333332</c:v>
              </c:pt>
            </c:numLit>
          </c:val>
        </c:ser>
        <c:ser>
          <c:idx val="1"/>
          <c:order val="1"/>
          <c:tx>
            <c:v>iconfianca</c:v>
          </c:tx>
          <c:spPr>
            <a:ln w="25400">
              <a:solidFill>
                <a:schemeClr val="accent2"/>
              </a:solidFill>
              <a:prstDash val="solid"/>
            </a:ln>
          </c:spPr>
          <c:marker>
            <c:symbol val="none"/>
          </c:marker>
          <c:cat>
            <c:strLit>
              <c:ptCount val="155"/>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 </c:v>
              </c:pt>
              <c:pt idx="151">
                <c:v> </c:v>
              </c:pt>
              <c:pt idx="152">
                <c:v> </c:v>
              </c:pt>
              <c:pt idx="153">
                <c:v> </c:v>
              </c:pt>
              <c:pt idx="154">
                <c:v> </c:v>
              </c:pt>
            </c:strLit>
          </c:cat>
          <c:val>
            <c:numLit>
              <c:formatCode>0.0</c:formatCode>
              <c:ptCount val="155"/>
              <c:pt idx="0">
                <c:v>-36.239583333333329</c:v>
              </c:pt>
              <c:pt idx="1">
                <c:v>-37.539583333333326</c:v>
              </c:pt>
              <c:pt idx="2">
                <c:v>-39.53125</c:v>
              </c:pt>
              <c:pt idx="3">
                <c:v>-40.222916666666656</c:v>
              </c:pt>
              <c:pt idx="4">
                <c:v>-39.418750000000003</c:v>
              </c:pt>
              <c:pt idx="5">
                <c:v>-37.381249999999994</c:v>
              </c:pt>
              <c:pt idx="6">
                <c:v>-35.29375000000001</c:v>
              </c:pt>
              <c:pt idx="7">
                <c:v>-33.797916666666652</c:v>
              </c:pt>
              <c:pt idx="8">
                <c:v>-32.797916666666659</c:v>
              </c:pt>
              <c:pt idx="9">
                <c:v>-30.327083333333324</c:v>
              </c:pt>
              <c:pt idx="10">
                <c:v>-29.356249999999996</c:v>
              </c:pt>
              <c:pt idx="11">
                <c:v>-28.485416666666659</c:v>
              </c:pt>
              <c:pt idx="12">
                <c:v>-29.993749999999984</c:v>
              </c:pt>
              <c:pt idx="13">
                <c:v>-30.02291666666666</c:v>
              </c:pt>
              <c:pt idx="14">
                <c:v>-30.268749999999983</c:v>
              </c:pt>
              <c:pt idx="15">
                <c:v>-30.768749999999983</c:v>
              </c:pt>
              <c:pt idx="16">
                <c:v>-30.706249999999986</c:v>
              </c:pt>
              <c:pt idx="17">
                <c:v>-29.318749999999987</c:v>
              </c:pt>
              <c:pt idx="18">
                <c:v>-27.193749999999987</c:v>
              </c:pt>
              <c:pt idx="19">
                <c:v>-25.756249999999991</c:v>
              </c:pt>
              <c:pt idx="20">
                <c:v>-25.877083333333324</c:v>
              </c:pt>
              <c:pt idx="21">
                <c:v>-27.08541666666666</c:v>
              </c:pt>
              <c:pt idx="22">
                <c:v>-28.668749999999985</c:v>
              </c:pt>
              <c:pt idx="23">
                <c:v>-30.164583333333322</c:v>
              </c:pt>
              <c:pt idx="24">
                <c:v>-30.822916666666657</c:v>
              </c:pt>
              <c:pt idx="25">
                <c:v>-30.281249999999989</c:v>
              </c:pt>
              <c:pt idx="26">
                <c:v>-28.243749999999984</c:v>
              </c:pt>
              <c:pt idx="27">
                <c:v>-25.668749999999985</c:v>
              </c:pt>
              <c:pt idx="28">
                <c:v>-24.38958333333332</c:v>
              </c:pt>
              <c:pt idx="29">
                <c:v>-27.602083333333326</c:v>
              </c:pt>
              <c:pt idx="30">
                <c:v>-32.056249999999999</c:v>
              </c:pt>
              <c:pt idx="31">
                <c:v>-35.702083333333327</c:v>
              </c:pt>
              <c:pt idx="32">
                <c:v>-35.910416666666642</c:v>
              </c:pt>
              <c:pt idx="33">
                <c:v>-35.27291666666666</c:v>
              </c:pt>
              <c:pt idx="34">
                <c:v>-34.977083333333319</c:v>
              </c:pt>
              <c:pt idx="35">
                <c:v>-34.947916666666643</c:v>
              </c:pt>
              <c:pt idx="36">
                <c:v>-35.16875000000001</c:v>
              </c:pt>
              <c:pt idx="37">
                <c:v>-34.039583333333326</c:v>
              </c:pt>
              <c:pt idx="38">
                <c:v>-31.785416666666663</c:v>
              </c:pt>
              <c:pt idx="39">
                <c:v>-30.131249999999994</c:v>
              </c:pt>
              <c:pt idx="40">
                <c:v>-29.806249999999988</c:v>
              </c:pt>
              <c:pt idx="41">
                <c:v>-30.181249999999988</c:v>
              </c:pt>
              <c:pt idx="42">
                <c:v>-29.76458333333332</c:v>
              </c:pt>
              <c:pt idx="43">
                <c:v>-28.02291666666666</c:v>
              </c:pt>
              <c:pt idx="44">
                <c:v>-25.864583333333325</c:v>
              </c:pt>
              <c:pt idx="45">
                <c:v>-24.64374999999999</c:v>
              </c:pt>
              <c:pt idx="46">
                <c:v>-24.95208333333332</c:v>
              </c:pt>
              <c:pt idx="47">
                <c:v>-25.010416666666668</c:v>
              </c:pt>
              <c:pt idx="48">
                <c:v>-25.331250000000004</c:v>
              </c:pt>
              <c:pt idx="49">
                <c:v>-25.393750000000001</c:v>
              </c:pt>
              <c:pt idx="50">
                <c:v>-27.193749999999991</c:v>
              </c:pt>
              <c:pt idx="51">
                <c:v>-27.40625</c:v>
              </c:pt>
              <c:pt idx="52">
                <c:v>-27.014583333333324</c:v>
              </c:pt>
              <c:pt idx="53">
                <c:v>-26.847916666666666</c:v>
              </c:pt>
              <c:pt idx="54">
                <c:v>-27.189583333333321</c:v>
              </c:pt>
              <c:pt idx="55">
                <c:v>-28.572916666666668</c:v>
              </c:pt>
              <c:pt idx="56">
                <c:v>-29.514583333333324</c:v>
              </c:pt>
              <c:pt idx="57">
                <c:v>-30.772916666666664</c:v>
              </c:pt>
              <c:pt idx="58">
                <c:v>-31.893749999999986</c:v>
              </c:pt>
              <c:pt idx="59">
                <c:v>-33.239583333333329</c:v>
              </c:pt>
              <c:pt idx="60">
                <c:v>-35.439583333333324</c:v>
              </c:pt>
              <c:pt idx="61">
                <c:v>-36.522916666666653</c:v>
              </c:pt>
              <c:pt idx="62">
                <c:v>-36.918750000000003</c:v>
              </c:pt>
              <c:pt idx="63">
                <c:v>-35.777083333333323</c:v>
              </c:pt>
              <c:pt idx="64">
                <c:v>-35.298611111111114</c:v>
              </c:pt>
              <c:pt idx="65">
                <c:v>-37.486805555555549</c:v>
              </c:pt>
              <c:pt idx="66">
                <c:v>-40.29166666666665</c:v>
              </c:pt>
              <c:pt idx="67">
                <c:v>-40.491666666666646</c:v>
              </c:pt>
              <c:pt idx="68">
                <c:v>-36.5</c:v>
              </c:pt>
              <c:pt idx="69">
                <c:v>-35.287500000000001</c:v>
              </c:pt>
              <c:pt idx="70">
                <c:v>-37.529166666666654</c:v>
              </c:pt>
              <c:pt idx="71">
                <c:v>-42.662500000000009</c:v>
              </c:pt>
              <c:pt idx="72">
                <c:v>-46.062500000000007</c:v>
              </c:pt>
              <c:pt idx="73">
                <c:v>-49.995833333333337</c:v>
              </c:pt>
              <c:pt idx="74">
                <c:v>-51.020833333333336</c:v>
              </c:pt>
              <c:pt idx="75">
                <c:v>-49.458333333333336</c:v>
              </c:pt>
              <c:pt idx="76">
                <c:v>-46.212500000000013</c:v>
              </c:pt>
              <c:pt idx="77">
                <c:v>-43.454166666666652</c:v>
              </c:pt>
              <c:pt idx="78">
                <c:v>-39.333333333333336</c:v>
              </c:pt>
              <c:pt idx="79">
                <c:v>-34.333333333333329</c:v>
              </c:pt>
              <c:pt idx="80">
                <c:v>-29.487499999999997</c:v>
              </c:pt>
              <c:pt idx="81">
                <c:v>-27</c:v>
              </c:pt>
              <c:pt idx="82">
                <c:v>-27.350000000000005</c:v>
              </c:pt>
              <c:pt idx="83">
                <c:v>-30.037500000000005</c:v>
              </c:pt>
              <c:pt idx="84">
                <c:v>-32.266666666666659</c:v>
              </c:pt>
              <c:pt idx="85">
                <c:v>-34.379166666666656</c:v>
              </c:pt>
              <c:pt idx="86">
                <c:v>-37.025000000000006</c:v>
              </c:pt>
              <c:pt idx="87">
                <c:v>-36.670833333333327</c:v>
              </c:pt>
              <c:pt idx="88">
                <c:v>-38.325000000000003</c:v>
              </c:pt>
              <c:pt idx="89">
                <c:v>-40.083333333333336</c:v>
              </c:pt>
              <c:pt idx="90">
                <c:v>-41.958333333333336</c:v>
              </c:pt>
              <c:pt idx="91">
                <c:v>-40.354166666666643</c:v>
              </c:pt>
              <c:pt idx="92">
                <c:v>-37.425000000000004</c:v>
              </c:pt>
              <c:pt idx="93">
                <c:v>-40.012500000000003</c:v>
              </c:pt>
              <c:pt idx="94">
                <c:v>-44.875</c:v>
              </c:pt>
              <c:pt idx="95">
                <c:v>-50.158333333333331</c:v>
              </c:pt>
              <c:pt idx="96">
                <c:v>-50.641666666666652</c:v>
              </c:pt>
              <c:pt idx="97">
                <c:v>-49.066666666666642</c:v>
              </c:pt>
              <c:pt idx="98">
                <c:v>-48.404166666666647</c:v>
              </c:pt>
              <c:pt idx="99">
                <c:v>-49.470833333333324</c:v>
              </c:pt>
              <c:pt idx="100">
                <c:v>-50.275000000000006</c:v>
              </c:pt>
              <c:pt idx="101">
                <c:v>-50.666666666666643</c:v>
              </c:pt>
              <c:pt idx="102">
                <c:v>-49.120833333333337</c:v>
              </c:pt>
              <c:pt idx="103">
                <c:v>-49.129166666666649</c:v>
              </c:pt>
              <c:pt idx="104">
                <c:v>-50.8125</c:v>
              </c:pt>
              <c:pt idx="105">
                <c:v>-52.954166666666652</c:v>
              </c:pt>
              <c:pt idx="106">
                <c:v>-55.954166666666652</c:v>
              </c:pt>
              <c:pt idx="107">
                <c:v>-56.795833333333334</c:v>
              </c:pt>
              <c:pt idx="108">
                <c:v>-57.054166666666646</c:v>
              </c:pt>
              <c:pt idx="109">
                <c:v>-55.787500000000001</c:v>
              </c:pt>
              <c:pt idx="110">
                <c:v>-54.49166666666666</c:v>
              </c:pt>
              <c:pt idx="111">
                <c:v>-53.329166666666659</c:v>
              </c:pt>
              <c:pt idx="112">
                <c:v>-52.60416666666665</c:v>
              </c:pt>
              <c:pt idx="113">
                <c:v>-51.537500000000001</c:v>
              </c:pt>
              <c:pt idx="114">
                <c:v>-50.375</c:v>
              </c:pt>
              <c:pt idx="115">
                <c:v>-49.225000000000009</c:v>
              </c:pt>
              <c:pt idx="116">
                <c:v>-51.445833333333326</c:v>
              </c:pt>
              <c:pt idx="117">
                <c:v>-55.279166666666654</c:v>
              </c:pt>
              <c:pt idx="118">
                <c:v>-58.966666666666647</c:v>
              </c:pt>
              <c:pt idx="119">
                <c:v>-59.766666666666659</c:v>
              </c:pt>
              <c:pt idx="120">
                <c:v>-58.662500000000009</c:v>
              </c:pt>
              <c:pt idx="121">
                <c:v>-56.329166666666659</c:v>
              </c:pt>
              <c:pt idx="122">
                <c:v>-55.34166666666664</c:v>
              </c:pt>
              <c:pt idx="123">
                <c:v>-54.179166666666653</c:v>
              </c:pt>
              <c:pt idx="124">
                <c:v>-54.99583333333333</c:v>
              </c:pt>
              <c:pt idx="125">
                <c:v>-53.875</c:v>
              </c:pt>
              <c:pt idx="126">
                <c:v>-52.733333333333334</c:v>
              </c:pt>
              <c:pt idx="127">
                <c:v>-49.012500000000003</c:v>
              </c:pt>
              <c:pt idx="128">
                <c:v>-45.279166666666654</c:v>
              </c:pt>
              <c:pt idx="129">
                <c:v>-42.833333333333336</c:v>
              </c:pt>
              <c:pt idx="130">
                <c:v>-41.825000000000003</c:v>
              </c:pt>
              <c:pt idx="131">
                <c:v>-40.4375</c:v>
              </c:pt>
              <c:pt idx="132">
                <c:v>-36.6875</c:v>
              </c:pt>
              <c:pt idx="133">
                <c:v>-32.566666666666656</c:v>
              </c:pt>
              <c:pt idx="134">
                <c:v>-30.733333333333324</c:v>
              </c:pt>
              <c:pt idx="135">
                <c:v>-30.258333333333326</c:v>
              </c:pt>
              <c:pt idx="136">
                <c:v>-29.387500000000003</c:v>
              </c:pt>
              <c:pt idx="137">
                <c:v>-27.616666666666674</c:v>
              </c:pt>
              <c:pt idx="138">
                <c:v>-25.324999999999999</c:v>
              </c:pt>
              <c:pt idx="139">
                <c:v>-25.5</c:v>
              </c:pt>
              <c:pt idx="140">
                <c:v>-24.595833333333321</c:v>
              </c:pt>
              <c:pt idx="141">
                <c:v>-23.991666666666664</c:v>
              </c:pt>
              <c:pt idx="142">
                <c:v>-22.270833333333325</c:v>
              </c:pt>
              <c:pt idx="143">
                <c:v>-22.345833333333321</c:v>
              </c:pt>
              <c:pt idx="144">
                <c:v>-21.900000000000002</c:v>
              </c:pt>
              <c:pt idx="145">
                <c:v>-21.212500000000002</c:v>
              </c:pt>
              <c:pt idx="146">
                <c:v>-19.216666666666672</c:v>
              </c:pt>
              <c:pt idx="147">
                <c:v>-19.370833333333326</c:v>
              </c:pt>
              <c:pt idx="148">
                <c:v>-19.654166666666669</c:v>
              </c:pt>
              <c:pt idx="149">
                <c:v>-19.974999999999998</c:v>
              </c:pt>
            </c:numLit>
          </c:val>
        </c:ser>
        <c:marker val="1"/>
        <c:axId val="168049280"/>
        <c:axId val="168087936"/>
      </c:lineChart>
      <c:catAx>
        <c:axId val="168049280"/>
        <c:scaling>
          <c:orientation val="minMax"/>
        </c:scaling>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68087936"/>
        <c:crosses val="autoZero"/>
        <c:auto val="1"/>
        <c:lblAlgn val="ctr"/>
        <c:lblOffset val="100"/>
        <c:tickLblSkip val="6"/>
        <c:tickMarkSkip val="1"/>
      </c:catAx>
      <c:valAx>
        <c:axId val="168087936"/>
        <c:scaling>
          <c:orientation val="minMax"/>
          <c:max val="85"/>
          <c:min val="-75"/>
        </c:scaling>
        <c:axPos val="l"/>
        <c:numFmt formatCode="0" sourceLinked="0"/>
        <c:maj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68049280"/>
        <c:crosses val="autoZero"/>
        <c:crossBetween val="between"/>
        <c:majorUnit val="4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c:lang val="pt-P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clima económico</a:t>
            </a:r>
            <a:endParaRPr lang="pt-PT" sz="1000" b="1" i="0" u="none" strike="noStrike" baseline="0">
              <a:solidFill>
                <a:schemeClr val="tx2"/>
              </a:solidFill>
              <a:latin typeface="Arial"/>
              <a:cs typeface="Arial"/>
            </a:endParaRPr>
          </a:p>
          <a:p>
            <a:pPr>
              <a:defRPr sz="800" b="0" i="0" u="none" strike="noStrike" baseline="0">
                <a:solidFill>
                  <a:schemeClr val="tx2"/>
                </a:solidFill>
                <a:latin typeface="Arial"/>
                <a:ea typeface="Arial"/>
                <a:cs typeface="Arial"/>
              </a:defRPr>
            </a:pPr>
            <a:r>
              <a:rPr lang="pt-PT" sz="700" b="0" i="0" u="none" strike="noStrike" baseline="0">
                <a:solidFill>
                  <a:schemeClr val="tx2"/>
                </a:solidFill>
                <a:latin typeface="Arial"/>
                <a:cs typeface="Arial"/>
              </a:rPr>
              <a:t>(sre/mm3m/%)</a:t>
            </a:r>
          </a:p>
        </c:rich>
      </c:tx>
      <c:layout>
        <c:manualLayout>
          <c:xMode val="edge"/>
          <c:yMode val="edge"/>
          <c:x val="0.25825891524038536"/>
          <c:y val="2.6881720430107652E-2"/>
        </c:manualLayout>
      </c:layout>
      <c:spPr>
        <a:noFill/>
        <a:ln w="25400">
          <a:noFill/>
        </a:ln>
      </c:spPr>
    </c:title>
    <c:plotArea>
      <c:layout>
        <c:manualLayout>
          <c:layoutTarget val="inner"/>
          <c:xMode val="edge"/>
          <c:yMode val="edge"/>
          <c:x val="6.8862376120380514E-2"/>
          <c:y val="0.1612911694134819"/>
          <c:w val="0.91916302038942677"/>
          <c:h val="0.57527220387774058"/>
        </c:manualLayout>
      </c:layout>
      <c:lineChart>
        <c:grouping val="standard"/>
        <c:ser>
          <c:idx val="0"/>
          <c:order val="0"/>
          <c:tx>
            <c:v>Clima</c:v>
          </c:tx>
          <c:spPr>
            <a:ln w="25400">
              <a:solidFill>
                <a:schemeClr val="accent2"/>
              </a:solidFill>
              <a:prstDash val="solid"/>
            </a:ln>
          </c:spPr>
          <c:marker>
            <c:symbol val="none"/>
          </c:marker>
          <c:dLbls>
            <c:delete val="1"/>
          </c:dLbls>
          <c:cat>
            <c:strLit>
              <c:ptCount val="163"/>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 </c:v>
              </c:pt>
              <c:pt idx="151">
                <c:v> </c:v>
              </c:pt>
              <c:pt idx="152">
                <c:v> </c:v>
              </c:pt>
              <c:pt idx="153">
                <c:v> </c:v>
              </c:pt>
              <c:pt idx="154">
                <c:v> </c:v>
              </c:pt>
              <c:pt idx="155">
                <c:v> </c:v>
              </c:pt>
              <c:pt idx="156">
                <c:v> </c:v>
              </c:pt>
              <c:pt idx="157">
                <c:v> </c:v>
              </c:pt>
              <c:pt idx="158">
                <c:v> </c:v>
              </c:pt>
              <c:pt idx="159">
                <c:v> </c:v>
              </c:pt>
              <c:pt idx="160">
                <c:v> </c:v>
              </c:pt>
              <c:pt idx="161">
                <c:v> </c:v>
              </c:pt>
              <c:pt idx="162">
                <c:v> </c:v>
              </c:pt>
            </c:strLit>
          </c:cat>
          <c:val>
            <c:numLit>
              <c:formatCode>0.0</c:formatCode>
              <c:ptCount val="155"/>
              <c:pt idx="0">
                <c:v>-0.50866600469117951</c:v>
              </c:pt>
              <c:pt idx="1">
                <c:v>-0.34751937815253431</c:v>
              </c:pt>
              <c:pt idx="2">
                <c:v>-0.49686622689059001</c:v>
              </c:pt>
              <c:pt idx="3">
                <c:v>-0.43392146574257723</c:v>
              </c:pt>
              <c:pt idx="4">
                <c:v>-0.68464456660334139</c:v>
              </c:pt>
              <c:pt idx="5">
                <c:v>-0.5989541310706975</c:v>
              </c:pt>
              <c:pt idx="6">
                <c:v>-0.52126571362383645</c:v>
              </c:pt>
              <c:pt idx="7">
                <c:v>-0.23963816507700106</c:v>
              </c:pt>
              <c:pt idx="8">
                <c:v>-3.8340988548244558E-3</c:v>
              </c:pt>
              <c:pt idx="9">
                <c:v>0.30704792481242654</c:v>
              </c:pt>
              <c:pt idx="10">
                <c:v>0.408830084454054</c:v>
              </c:pt>
              <c:pt idx="11">
                <c:v>0.42351635802987164</c:v>
              </c:pt>
              <c:pt idx="12">
                <c:v>0.32444101343448495</c:v>
              </c:pt>
              <c:pt idx="13">
                <c:v>0.29398429866041914</c:v>
              </c:pt>
              <c:pt idx="14">
                <c:v>0.32591389209101995</c:v>
              </c:pt>
              <c:pt idx="15">
                <c:v>0.49953839880804557</c:v>
              </c:pt>
              <c:pt idx="16">
                <c:v>0.82203875549513217</c:v>
              </c:pt>
              <c:pt idx="17">
                <c:v>1.0274158774400499</c:v>
              </c:pt>
              <c:pt idx="18">
                <c:v>1.1431014274213225</c:v>
              </c:pt>
              <c:pt idx="19">
                <c:v>1.1797546306227182</c:v>
              </c:pt>
              <c:pt idx="20">
                <c:v>1.2175583085524659</c:v>
              </c:pt>
              <c:pt idx="21">
                <c:v>1.1392630404860933</c:v>
              </c:pt>
              <c:pt idx="22">
                <c:v>0.8898263424506756</c:v>
              </c:pt>
              <c:pt idx="23">
                <c:v>0.64884016862977667</c:v>
              </c:pt>
              <c:pt idx="24">
                <c:v>0.57401872367482132</c:v>
              </c:pt>
              <c:pt idx="25">
                <c:v>0.66120450771766792</c:v>
              </c:pt>
              <c:pt idx="26">
                <c:v>0.83302278967235233</c:v>
              </c:pt>
              <c:pt idx="27">
                <c:v>0.86213156547094028</c:v>
              </c:pt>
              <c:pt idx="28">
                <c:v>0.83408378863434296</c:v>
              </c:pt>
              <c:pt idx="29">
                <c:v>0.64952723765260179</c:v>
              </c:pt>
              <c:pt idx="30">
                <c:v>0.32686587328618127</c:v>
              </c:pt>
              <c:pt idx="31">
                <c:v>0.1397983680986854</c:v>
              </c:pt>
              <c:pt idx="32">
                <c:v>6.4434393061937892E-2</c:v>
              </c:pt>
              <c:pt idx="33">
                <c:v>0.2275571467492134</c:v>
              </c:pt>
              <c:pt idx="34">
                <c:v>0.12839277721121592</c:v>
              </c:pt>
              <c:pt idx="35">
                <c:v>0.24243914156352903</c:v>
              </c:pt>
              <c:pt idx="36">
                <c:v>0.20985413823461777</c:v>
              </c:pt>
              <c:pt idx="37">
                <c:v>0.47247368354304842</c:v>
              </c:pt>
              <c:pt idx="38">
                <c:v>0.36089699062448993</c:v>
              </c:pt>
              <c:pt idx="39">
                <c:v>0.52141407458221811</c:v>
              </c:pt>
              <c:pt idx="40">
                <c:v>0.39870446153870276</c:v>
              </c:pt>
              <c:pt idx="41">
                <c:v>0.7186498444289936</c:v>
              </c:pt>
              <c:pt idx="42">
                <c:v>0.81173391365800251</c:v>
              </c:pt>
              <c:pt idx="43">
                <c:v>0.96741953900830258</c:v>
              </c:pt>
              <c:pt idx="44">
                <c:v>0.9562121659307502</c:v>
              </c:pt>
              <c:pt idx="45">
                <c:v>1.1215399388881429</c:v>
              </c:pt>
              <c:pt idx="46">
                <c:v>1.1321539806680223</c:v>
              </c:pt>
              <c:pt idx="47">
                <c:v>0.94215688840584666</c:v>
              </c:pt>
              <c:pt idx="48">
                <c:v>0.78069181925590281</c:v>
              </c:pt>
              <c:pt idx="49">
                <c:v>0.86289828961367543</c:v>
              </c:pt>
              <c:pt idx="50">
                <c:v>1.1437578307747798</c:v>
              </c:pt>
              <c:pt idx="51">
                <c:v>1.2965199690630822</c:v>
              </c:pt>
              <c:pt idx="52">
                <c:v>1.4490305169172493</c:v>
              </c:pt>
              <c:pt idx="53">
                <c:v>1.5078543783565184</c:v>
              </c:pt>
              <c:pt idx="54">
                <c:v>1.3832855802683397</c:v>
              </c:pt>
              <c:pt idx="55">
                <c:v>1.384439536333933</c:v>
              </c:pt>
              <c:pt idx="56">
                <c:v>1.400943863851297</c:v>
              </c:pt>
              <c:pt idx="57">
                <c:v>1.4954499354520425</c:v>
              </c:pt>
              <c:pt idx="58">
                <c:v>1.4453798639189783</c:v>
              </c:pt>
              <c:pt idx="59">
                <c:v>1.3155556037381297</c:v>
              </c:pt>
              <c:pt idx="60">
                <c:v>1.2528763310582589</c:v>
              </c:pt>
              <c:pt idx="61">
                <c:v>1.2398156707735901</c:v>
              </c:pt>
              <c:pt idx="62">
                <c:v>1.4341258266659034</c:v>
              </c:pt>
              <c:pt idx="63">
                <c:v>1.4803116646841861</c:v>
              </c:pt>
              <c:pt idx="64">
                <c:v>1.4396635515175022</c:v>
              </c:pt>
              <c:pt idx="65">
                <c:v>1.0352461651738409</c:v>
              </c:pt>
              <c:pt idx="66">
                <c:v>0.71817288430187598</c:v>
              </c:pt>
              <c:pt idx="67">
                <c:v>0.54340311501374738</c:v>
              </c:pt>
              <c:pt idx="68">
                <c:v>0.4630636682412998</c:v>
              </c:pt>
              <c:pt idx="69">
                <c:v>0.15222762603284806</c:v>
              </c:pt>
              <c:pt idx="70">
                <c:v>-0.56339750789298759</c:v>
              </c:pt>
              <c:pt idx="71">
                <c:v>-1.2833179488409079</c:v>
              </c:pt>
              <c:pt idx="72">
                <c:v>-1.7936464290685332</c:v>
              </c:pt>
              <c:pt idx="73">
                <c:v>-2.1740539366727467</c:v>
              </c:pt>
              <c:pt idx="74">
                <c:v>-2.2648087452195518</c:v>
              </c:pt>
              <c:pt idx="75">
                <c:v>-2.2870924721853982</c:v>
              </c:pt>
              <c:pt idx="76">
                <c:v>-1.8872830543480721</c:v>
              </c:pt>
              <c:pt idx="77">
                <c:v>-1.5269555471463809</c:v>
              </c:pt>
              <c:pt idx="78">
                <c:v>-1.1061575588953774</c:v>
              </c:pt>
              <c:pt idx="79">
                <c:v>-0.67564707789481626</c:v>
              </c:pt>
              <c:pt idx="80">
                <c:v>-0.31049972956359412</c:v>
              </c:pt>
              <c:pt idx="81">
                <c:v>2.8950842995311386E-2</c:v>
              </c:pt>
              <c:pt idx="82">
                <c:v>-3.4034449723915207E-2</c:v>
              </c:pt>
              <c:pt idx="83">
                <c:v>-0.15232151609165381</c:v>
              </c:pt>
              <c:pt idx="84">
                <c:v>-0.30082220475687432</c:v>
              </c:pt>
              <c:pt idx="85">
                <c:v>-0.36596415100185337</c:v>
              </c:pt>
              <c:pt idx="86">
                <c:v>-0.24470047555058341</c:v>
              </c:pt>
              <c:pt idx="87">
                <c:v>-5.7684097105947109E-2</c:v>
              </c:pt>
              <c:pt idx="88">
                <c:v>0.14137964619570109</c:v>
              </c:pt>
              <c:pt idx="89">
                <c:v>0.21269201024525197</c:v>
              </c:pt>
              <c:pt idx="90">
                <c:v>0.13934735175622551</c:v>
              </c:pt>
              <c:pt idx="91">
                <c:v>0.117711629910304</c:v>
              </c:pt>
              <c:pt idx="92">
                <c:v>0.12006265498408447</c:v>
              </c:pt>
              <c:pt idx="93">
                <c:v>-8.9539021473016719E-2</c:v>
              </c:pt>
              <c:pt idx="94">
                <c:v>-0.36690499281443445</c:v>
              </c:pt>
              <c:pt idx="95">
                <c:v>-0.8592891951375905</c:v>
              </c:pt>
              <c:pt idx="96">
                <c:v>-1.039325320595752</c:v>
              </c:pt>
              <c:pt idx="97">
                <c:v>-1.2020310871696183</c:v>
              </c:pt>
              <c:pt idx="98">
                <c:v>-1.2595349908826052</c:v>
              </c:pt>
              <c:pt idx="99">
                <c:v>-1.4817887370290654</c:v>
              </c:pt>
              <c:pt idx="100">
                <c:v>-1.675669251144275</c:v>
              </c:pt>
              <c:pt idx="101">
                <c:v>-1.8323808683736365</c:v>
              </c:pt>
              <c:pt idx="102">
                <c:v>-1.9798826785500003</c:v>
              </c:pt>
              <c:pt idx="103">
                <c:v>-2.1193708154093347</c:v>
              </c:pt>
              <c:pt idx="104">
                <c:v>-2.3444980857900894</c:v>
              </c:pt>
              <c:pt idx="105">
                <c:v>-2.604591773697527</c:v>
              </c:pt>
              <c:pt idx="106">
                <c:v>-3.0603976542632472</c:v>
              </c:pt>
              <c:pt idx="107">
                <c:v>-3.4985338463155897</c:v>
              </c:pt>
              <c:pt idx="108">
                <c:v>-3.7840313459149448</c:v>
              </c:pt>
              <c:pt idx="109">
                <c:v>-3.9273471335045969</c:v>
              </c:pt>
              <c:pt idx="110">
                <c:v>-3.8954561634514389</c:v>
              </c:pt>
              <c:pt idx="111">
                <c:v>-3.7926313636496469</c:v>
              </c:pt>
              <c:pt idx="112">
                <c:v>-3.752500678564568</c:v>
              </c:pt>
              <c:pt idx="113">
                <c:v>-3.5842891237577654</c:v>
              </c:pt>
              <c:pt idx="114">
                <c:v>-3.5023829083523936</c:v>
              </c:pt>
              <c:pt idx="115">
                <c:v>-3.2180703881912258</c:v>
              </c:pt>
              <c:pt idx="116">
                <c:v>-3.3903741897596937</c:v>
              </c:pt>
              <c:pt idx="117">
                <c:v>-3.7303675785971318</c:v>
              </c:pt>
              <c:pt idx="118">
                <c:v>-4.0428223201137783</c:v>
              </c:pt>
              <c:pt idx="119">
                <c:v>-4.1219833831222612</c:v>
              </c:pt>
              <c:pt idx="120">
                <c:v>-4.0348527052680563</c:v>
              </c:pt>
              <c:pt idx="121">
                <c:v>-3.9417989530074906</c:v>
              </c:pt>
              <c:pt idx="122">
                <c:v>-3.602743671325269</c:v>
              </c:pt>
              <c:pt idx="123">
                <c:v>-3.3048631341088179</c:v>
              </c:pt>
              <c:pt idx="124">
                <c:v>-2.9698581735759833</c:v>
              </c:pt>
              <c:pt idx="125">
                <c:v>-2.7146043015769079</c:v>
              </c:pt>
              <c:pt idx="126">
                <c:v>-2.4194688488794589</c:v>
              </c:pt>
              <c:pt idx="127">
                <c:v>-1.9705827062171475</c:v>
              </c:pt>
              <c:pt idx="128">
                <c:v>-1.6462355464358371</c:v>
              </c:pt>
              <c:pt idx="129">
                <c:v>-1.3821976780189971</c:v>
              </c:pt>
              <c:pt idx="130">
                <c:v>-1.2393245706366141</c:v>
              </c:pt>
              <c:pt idx="131">
                <c:v>-1.0716721409610017</c:v>
              </c:pt>
              <c:pt idx="132">
                <c:v>-0.79724223175553566</c:v>
              </c:pt>
              <c:pt idx="133">
                <c:v>-0.5497513714503276</c:v>
              </c:pt>
              <c:pt idx="134">
                <c:v>-0.28035473854081849</c:v>
              </c:pt>
              <c:pt idx="135">
                <c:v>-0.11581251966756403</c:v>
              </c:pt>
              <c:pt idx="136">
                <c:v>0.12279326464227189</c:v>
              </c:pt>
              <c:pt idx="137">
                <c:v>0.35847657990164661</c:v>
              </c:pt>
              <c:pt idx="138">
                <c:v>0.55084213315482322</c:v>
              </c:pt>
              <c:pt idx="139">
                <c:v>0.61604924788404658</c:v>
              </c:pt>
              <c:pt idx="140">
                <c:v>0.55027457229392707</c:v>
              </c:pt>
              <c:pt idx="141">
                <c:v>0.57161136312523053</c:v>
              </c:pt>
              <c:pt idx="142">
                <c:v>0.3821469053411955</c:v>
              </c:pt>
              <c:pt idx="143">
                <c:v>0.17243046772113563</c:v>
              </c:pt>
              <c:pt idx="144">
                <c:v>0.26246305676629933</c:v>
              </c:pt>
              <c:pt idx="145">
                <c:v>0.30061875277610955</c:v>
              </c:pt>
              <c:pt idx="146">
                <c:v>0.64175730000774367</c:v>
              </c:pt>
              <c:pt idx="147">
                <c:v>0.79792191578812</c:v>
              </c:pt>
              <c:pt idx="148">
                <c:v>1.1403313804836921</c:v>
              </c:pt>
              <c:pt idx="149">
                <c:v>1.2949511764787551</c:v>
              </c:pt>
            </c:numLit>
          </c:val>
        </c:ser>
        <c:dLbls>
          <c:showSerName val="1"/>
        </c:dLbls>
        <c:marker val="1"/>
        <c:axId val="168095104"/>
        <c:axId val="168130048"/>
      </c:lineChart>
      <c:catAx>
        <c:axId val="168095104"/>
        <c:scaling>
          <c:orientation val="minMax"/>
        </c:scaling>
        <c:axPos val="b"/>
        <c:title>
          <c:tx>
            <c:rich>
              <a:bodyPr/>
              <a:lstStyle/>
              <a:p>
                <a:pPr>
                  <a:defRPr sz="600" b="0" i="0" u="none" strike="noStrike" baseline="0">
                    <a:solidFill>
                      <a:schemeClr val="tx2"/>
                    </a:solidFill>
                    <a:latin typeface="Arial"/>
                    <a:ea typeface="Arial"/>
                    <a:cs typeface="Arial"/>
                  </a:defRPr>
                </a:pPr>
                <a:r>
                  <a:rPr lang="pt-PT" baseline="0">
                    <a:solidFill>
                      <a:schemeClr val="tx2"/>
                    </a:solidFill>
                  </a:rPr>
                  <a:t>fonte: INE: ICIT, ICCOP, ICC e ICS. </a:t>
                </a:r>
              </a:p>
            </c:rich>
          </c:tx>
          <c:layout>
            <c:manualLayout>
              <c:xMode val="edge"/>
              <c:yMode val="edge"/>
              <c:x val="1.4970059880239521E-2"/>
              <c:y val="0.91935935427426407"/>
            </c:manualLayout>
          </c:layout>
          <c:spPr>
            <a:noFill/>
            <a:ln w="25400">
              <a:noFill/>
            </a:ln>
          </c:spPr>
        </c:title>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68130048"/>
        <c:crosses val="autoZero"/>
        <c:auto val="1"/>
        <c:lblAlgn val="ctr"/>
        <c:lblOffset val="100"/>
        <c:tickLblSkip val="1"/>
        <c:tickMarkSkip val="1"/>
      </c:catAx>
      <c:valAx>
        <c:axId val="168130048"/>
        <c:scaling>
          <c:orientation val="minMax"/>
          <c:max val="6"/>
          <c:min val="-5"/>
        </c:scaling>
        <c:axPos val="l"/>
        <c:numFmt formatCode="0" sourceLinked="0"/>
        <c:maj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68095104"/>
        <c:crosses val="autoZero"/>
        <c:crossBetween val="between"/>
        <c:maj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chart>
  <c:spPr>
    <a:solidFill>
      <a:schemeClr val="accent6"/>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c:lang val="pt-P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desemprego registado, no final do período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 estrangeiros ...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21021053219413846"/>
          <c:y val="2.7932997139402602E-2"/>
        </c:manualLayout>
      </c:layout>
      <c:spPr>
        <a:noFill/>
        <a:ln w="25400">
          <a:noFill/>
        </a:ln>
      </c:spPr>
    </c:title>
    <c:plotArea>
      <c:layout>
        <c:manualLayout>
          <c:layoutTarget val="inner"/>
          <c:xMode val="edge"/>
          <c:yMode val="edge"/>
          <c:x val="7.5987841945288834E-2"/>
          <c:y val="0.2471916893206014"/>
          <c:w val="0.91185410334346562"/>
          <c:h val="0.47752939982392778"/>
        </c:manualLayout>
      </c:layout>
      <c:lineChart>
        <c:grouping val="standard"/>
        <c:ser>
          <c:idx val="0"/>
          <c:order val="0"/>
          <c:tx>
            <c:v>dr estrangeiros</c:v>
          </c:tx>
          <c:spPr>
            <a:ln w="25400">
              <a:solidFill>
                <a:schemeClr val="accent2"/>
              </a:solidFill>
              <a:prstDash val="solid"/>
            </a:ln>
          </c:spPr>
          <c:marker>
            <c:symbol val="none"/>
          </c:marker>
          <c:cat>
            <c:strLit>
              <c:ptCount val="155"/>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 </c:v>
              </c:pt>
              <c:pt idx="151">
                <c:v> </c:v>
              </c:pt>
              <c:pt idx="152">
                <c:v> </c:v>
              </c:pt>
              <c:pt idx="153">
                <c:v> </c:v>
              </c:pt>
              <c:pt idx="154">
                <c:v> </c:v>
              </c:pt>
            </c:strLit>
          </c:cat>
          <c:val>
            <c:numLit>
              <c:formatCode>0.000</c:formatCode>
              <c:ptCount val="155"/>
              <c:pt idx="0">
                <c:v>16.388999999999996</c:v>
              </c:pt>
              <c:pt idx="1">
                <c:v>17.131000000000004</c:v>
              </c:pt>
              <c:pt idx="2">
                <c:v>17.760999999999996</c:v>
              </c:pt>
              <c:pt idx="3">
                <c:v>17.834000000000003</c:v>
              </c:pt>
              <c:pt idx="4">
                <c:v>17.29</c:v>
              </c:pt>
              <c:pt idx="5">
                <c:v>16.898</c:v>
              </c:pt>
              <c:pt idx="6">
                <c:v>16.498999999999995</c:v>
              </c:pt>
              <c:pt idx="7">
                <c:v>16.010000000000005</c:v>
              </c:pt>
              <c:pt idx="8">
                <c:v>16.484999999999996</c:v>
              </c:pt>
              <c:pt idx="9">
                <c:v>17.206</c:v>
              </c:pt>
              <c:pt idx="10">
                <c:v>18.184999999999999</c:v>
              </c:pt>
              <c:pt idx="11">
                <c:v>18.393000000000001</c:v>
              </c:pt>
              <c:pt idx="12">
                <c:v>18.734999999999999</c:v>
              </c:pt>
              <c:pt idx="13">
                <c:v>18.937999999999999</c:v>
              </c:pt>
              <c:pt idx="14">
                <c:v>18.919</c:v>
              </c:pt>
              <c:pt idx="15">
                <c:v>18.533000000000001</c:v>
              </c:pt>
              <c:pt idx="16">
                <c:v>17.831000000000003</c:v>
              </c:pt>
              <c:pt idx="17">
                <c:v>17.315999999999999</c:v>
              </c:pt>
              <c:pt idx="18">
                <c:v>17.151000000000003</c:v>
              </c:pt>
              <c:pt idx="19">
                <c:v>17.212</c:v>
              </c:pt>
              <c:pt idx="20">
                <c:v>17.618000000000002</c:v>
              </c:pt>
              <c:pt idx="21">
                <c:v>18.399999999999999</c:v>
              </c:pt>
              <c:pt idx="22">
                <c:v>19.631000000000004</c:v>
              </c:pt>
              <c:pt idx="23">
                <c:v>20.036000000000001</c:v>
              </c:pt>
              <c:pt idx="24">
                <c:v>20.792000000000002</c:v>
              </c:pt>
              <c:pt idx="25">
                <c:v>21.152999999999999</c:v>
              </c:pt>
              <c:pt idx="26">
                <c:v>21.279999999999998</c:v>
              </c:pt>
              <c:pt idx="27">
                <c:v>21.059000000000001</c:v>
              </c:pt>
              <c:pt idx="28">
                <c:v>20.239999999999995</c:v>
              </c:pt>
              <c:pt idx="29">
                <c:v>19.760000000000002</c:v>
              </c:pt>
              <c:pt idx="30">
                <c:v>19.376000000000001</c:v>
              </c:pt>
              <c:pt idx="31">
                <c:v>19.227</c:v>
              </c:pt>
              <c:pt idx="32">
                <c:v>19.681000000000001</c:v>
              </c:pt>
              <c:pt idx="33">
                <c:v>20.341000000000001</c:v>
              </c:pt>
              <c:pt idx="34">
                <c:v>21.381</c:v>
              </c:pt>
              <c:pt idx="35">
                <c:v>21.57</c:v>
              </c:pt>
              <c:pt idx="36">
                <c:v>22.484999999999996</c:v>
              </c:pt>
              <c:pt idx="37">
                <c:v>22.620999999999999</c:v>
              </c:pt>
              <c:pt idx="38">
                <c:v>22.006</c:v>
              </c:pt>
              <c:pt idx="39">
                <c:v>21.47</c:v>
              </c:pt>
              <c:pt idx="40">
                <c:v>20.838999999999999</c:v>
              </c:pt>
              <c:pt idx="41">
                <c:v>20.100000000000001</c:v>
              </c:pt>
              <c:pt idx="42">
                <c:v>19.398</c:v>
              </c:pt>
              <c:pt idx="43">
                <c:v>19.061</c:v>
              </c:pt>
              <c:pt idx="44">
                <c:v>19.367000000000001</c:v>
              </c:pt>
              <c:pt idx="45">
                <c:v>20.341999999999999</c:v>
              </c:pt>
              <c:pt idx="46">
                <c:v>21.715</c:v>
              </c:pt>
              <c:pt idx="47">
                <c:v>21.672999999999995</c:v>
              </c:pt>
              <c:pt idx="48">
                <c:v>22.158000000000001</c:v>
              </c:pt>
              <c:pt idx="49">
                <c:v>22.187999999999999</c:v>
              </c:pt>
              <c:pt idx="50">
                <c:v>21.812000000000001</c:v>
              </c:pt>
              <c:pt idx="51">
                <c:v>20.263999999999996</c:v>
              </c:pt>
              <c:pt idx="52">
                <c:v>18.646000000000001</c:v>
              </c:pt>
              <c:pt idx="53">
                <c:v>18.143999999999995</c:v>
              </c:pt>
              <c:pt idx="54">
                <c:v>17.896999999999995</c:v>
              </c:pt>
              <c:pt idx="55">
                <c:v>17.408999999999995</c:v>
              </c:pt>
              <c:pt idx="56">
                <c:v>17.971</c:v>
              </c:pt>
              <c:pt idx="57">
                <c:v>18.82</c:v>
              </c:pt>
              <c:pt idx="58">
                <c:v>19.652999999999999</c:v>
              </c:pt>
              <c:pt idx="59">
                <c:v>19.510999999999999</c:v>
              </c:pt>
              <c:pt idx="60">
                <c:v>20.337000000000003</c:v>
              </c:pt>
              <c:pt idx="61">
                <c:v>20.754000000000001</c:v>
              </c:pt>
              <c:pt idx="62">
                <c:v>20.387</c:v>
              </c:pt>
              <c:pt idx="63">
                <c:v>19.956</c:v>
              </c:pt>
              <c:pt idx="64">
                <c:v>19.513999999999999</c:v>
              </c:pt>
              <c:pt idx="65">
                <c:v>19.492999999999995</c:v>
              </c:pt>
              <c:pt idx="66">
                <c:v>19.030999999999999</c:v>
              </c:pt>
              <c:pt idx="67">
                <c:v>19.100000000000001</c:v>
              </c:pt>
              <c:pt idx="68">
                <c:v>19.617000000000004</c:v>
              </c:pt>
              <c:pt idx="69">
                <c:v>20.901999999999997</c:v>
              </c:pt>
              <c:pt idx="70">
                <c:v>23.125</c:v>
              </c:pt>
              <c:pt idx="71">
                <c:v>24.202999999999996</c:v>
              </c:pt>
              <c:pt idx="72">
                <c:v>27.810000000000002</c:v>
              </c:pt>
              <c:pt idx="73">
                <c:v>30.754000000000001</c:v>
              </c:pt>
              <c:pt idx="74">
                <c:v>32.595000000000006</c:v>
              </c:pt>
              <c:pt idx="75">
                <c:v>33.633000000000003</c:v>
              </c:pt>
              <c:pt idx="76">
                <c:v>33.131</c:v>
              </c:pt>
              <c:pt idx="77">
                <c:v>32.700000000000003</c:v>
              </c:pt>
              <c:pt idx="78">
                <c:v>32.155000000000001</c:v>
              </c:pt>
              <c:pt idx="79">
                <c:v>31.524999999999999</c:v>
              </c:pt>
              <c:pt idx="80">
                <c:v>32.326000000000001</c:v>
              </c:pt>
              <c:pt idx="81">
                <c:v>34.146000000000001</c:v>
              </c:pt>
              <c:pt idx="82">
                <c:v>36.079000000000001</c:v>
              </c:pt>
              <c:pt idx="83">
                <c:v>36.442</c:v>
              </c:pt>
              <c:pt idx="84">
                <c:v>39.528000000000006</c:v>
              </c:pt>
              <c:pt idx="85">
                <c:v>40.128000000000007</c:v>
              </c:pt>
              <c:pt idx="86">
                <c:v>41.216000000000001</c:v>
              </c:pt>
              <c:pt idx="87">
                <c:v>40.607000000000006</c:v>
              </c:pt>
              <c:pt idx="88">
                <c:v>38.798000000000009</c:v>
              </c:pt>
              <c:pt idx="89">
                <c:v>37.190000000000005</c:v>
              </c:pt>
              <c:pt idx="90">
                <c:v>35.759</c:v>
              </c:pt>
              <c:pt idx="91">
                <c:v>34.718000000000011</c:v>
              </c:pt>
              <c:pt idx="92">
                <c:v>35</c:v>
              </c:pt>
              <c:pt idx="93">
                <c:v>35.823</c:v>
              </c:pt>
              <c:pt idx="94">
                <c:v>36.855999999999995</c:v>
              </c:pt>
              <c:pt idx="95">
                <c:v>36.496000000000002</c:v>
              </c:pt>
              <c:pt idx="96">
                <c:v>37.913999999999994</c:v>
              </c:pt>
              <c:pt idx="97">
                <c:v>37.963000000000001</c:v>
              </c:pt>
              <c:pt idx="98">
                <c:v>37.704000000000001</c:v>
              </c:pt>
              <c:pt idx="99">
                <c:v>36.465000000000003</c:v>
              </c:pt>
              <c:pt idx="100">
                <c:v>35.322000000000003</c:v>
              </c:pt>
              <c:pt idx="101">
                <c:v>33.806999999999995</c:v>
              </c:pt>
              <c:pt idx="102">
                <c:v>32.816999999999993</c:v>
              </c:pt>
              <c:pt idx="103">
                <c:v>32.464000000000006</c:v>
              </c:pt>
              <c:pt idx="104">
                <c:v>33.67</c:v>
              </c:pt>
              <c:pt idx="105">
                <c:v>35.363</c:v>
              </c:pt>
              <c:pt idx="106">
                <c:v>37.818999999999996</c:v>
              </c:pt>
              <c:pt idx="107">
                <c:v>38.803000000000004</c:v>
              </c:pt>
              <c:pt idx="108">
                <c:v>41.3</c:v>
              </c:pt>
              <c:pt idx="109">
                <c:v>42.3</c:v>
              </c:pt>
              <c:pt idx="110">
                <c:v>42.9</c:v>
              </c:pt>
              <c:pt idx="111">
                <c:v>42.2</c:v>
              </c:pt>
              <c:pt idx="112">
                <c:v>40.800000000000011</c:v>
              </c:pt>
              <c:pt idx="113">
                <c:v>40.800000000000011</c:v>
              </c:pt>
              <c:pt idx="114">
                <c:v>39.200000000000003</c:v>
              </c:pt>
              <c:pt idx="115">
                <c:v>38.700000000000003</c:v>
              </c:pt>
              <c:pt idx="116">
                <c:v>39</c:v>
              </c:pt>
              <c:pt idx="117">
                <c:v>40.5</c:v>
              </c:pt>
              <c:pt idx="118">
                <c:v>41.5</c:v>
              </c:pt>
              <c:pt idx="119">
                <c:v>41.5</c:v>
              </c:pt>
              <c:pt idx="120">
                <c:v>43.327000000000005</c:v>
              </c:pt>
              <c:pt idx="121">
                <c:v>43.733000000000011</c:v>
              </c:pt>
              <c:pt idx="122">
                <c:v>42.698000000000008</c:v>
              </c:pt>
              <c:pt idx="123">
                <c:v>41.281000000000006</c:v>
              </c:pt>
              <c:pt idx="124">
                <c:v>38.316999999999993</c:v>
              </c:pt>
              <c:pt idx="125">
                <c:v>36.679000000000002</c:v>
              </c:pt>
              <c:pt idx="126">
                <c:v>35.202000000000005</c:v>
              </c:pt>
              <c:pt idx="127">
                <c:v>33.832000000000001</c:v>
              </c:pt>
              <c:pt idx="128">
                <c:v>33.736000000000011</c:v>
              </c:pt>
              <c:pt idx="129">
                <c:v>34.391000000000005</c:v>
              </c:pt>
              <c:pt idx="130">
                <c:v>35.14</c:v>
              </c:pt>
              <c:pt idx="131">
                <c:v>34.968000000000011</c:v>
              </c:pt>
              <c:pt idx="132">
                <c:v>36.105000000000004</c:v>
              </c:pt>
              <c:pt idx="133">
                <c:v>36.338000000000001</c:v>
              </c:pt>
              <c:pt idx="134">
                <c:v>35.772000000000006</c:v>
              </c:pt>
              <c:pt idx="135">
                <c:v>33.590000000000003</c:v>
              </c:pt>
              <c:pt idx="136">
                <c:v>31.253</c:v>
              </c:pt>
              <c:pt idx="137">
                <c:v>29.228999999999996</c:v>
              </c:pt>
              <c:pt idx="138">
                <c:v>29.228999999999996</c:v>
              </c:pt>
              <c:pt idx="139">
                <c:v>27.5</c:v>
              </c:pt>
              <c:pt idx="140">
                <c:v>27.024000000000001</c:v>
              </c:pt>
              <c:pt idx="141">
                <c:v>27.509</c:v>
              </c:pt>
              <c:pt idx="142">
                <c:v>28.446999999999996</c:v>
              </c:pt>
              <c:pt idx="143">
                <c:v>27.815000000000001</c:v>
              </c:pt>
              <c:pt idx="144">
                <c:v>29.155999999999999</c:v>
              </c:pt>
              <c:pt idx="145">
                <c:v>29.009</c:v>
              </c:pt>
              <c:pt idx="146">
                <c:v>28.292999999999996</c:v>
              </c:pt>
              <c:pt idx="147">
                <c:v>26.797999999999995</c:v>
              </c:pt>
              <c:pt idx="148">
                <c:v>25.155999999999999</c:v>
              </c:pt>
              <c:pt idx="149">
                <c:v>23.18</c:v>
              </c:pt>
            </c:numLit>
          </c:val>
        </c:ser>
        <c:marker val="1"/>
        <c:axId val="169358080"/>
        <c:axId val="169359616"/>
      </c:lineChart>
      <c:catAx>
        <c:axId val="169358080"/>
        <c:scaling>
          <c:orientation val="minMax"/>
        </c:scaling>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69359616"/>
        <c:crosses val="autoZero"/>
        <c:auto val="1"/>
        <c:lblAlgn val="ctr"/>
        <c:lblOffset val="100"/>
        <c:tickLblSkip val="1"/>
        <c:tickMarkSkip val="1"/>
      </c:catAx>
      <c:valAx>
        <c:axId val="169359616"/>
        <c:scaling>
          <c:orientation val="minMax"/>
          <c:max val="45"/>
          <c:min val="10"/>
        </c:scaling>
        <c:axPos val="l"/>
        <c:numFmt formatCode="0" sourceLinked="0"/>
        <c:maj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69358080"/>
        <c:crosses val="autoZero"/>
        <c:crossBetween val="between"/>
        <c:majorUnit val="5"/>
        <c:min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c:lang val="pt-P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confiança setorial</a:t>
            </a:r>
            <a:r>
              <a:rPr lang="pt-PT" sz="700" b="0" i="0" u="none" strike="noStrike" baseline="0">
                <a:solidFill>
                  <a:schemeClr val="tx2"/>
                </a:solidFill>
                <a:latin typeface="Arial"/>
                <a:cs typeface="Arial"/>
              </a:rPr>
              <a:t> (mm3m)</a:t>
            </a:r>
          </a:p>
        </c:rich>
      </c:tx>
      <c:layout>
        <c:manualLayout>
          <c:xMode val="edge"/>
          <c:yMode val="edge"/>
          <c:x val="0.20535780918951388"/>
          <c:y val="3.225806451613001E-2"/>
        </c:manualLayout>
      </c:layout>
      <c:spPr>
        <a:noFill/>
        <a:ln w="25400">
          <a:noFill/>
        </a:ln>
      </c:spPr>
    </c:title>
    <c:plotArea>
      <c:layout>
        <c:manualLayout>
          <c:layoutTarget val="inner"/>
          <c:xMode val="edge"/>
          <c:yMode val="edge"/>
          <c:x val="7.5289188249059225E-2"/>
          <c:y val="0.1648751164168995"/>
          <c:w val="0.90476453440212989"/>
          <c:h val="0.56989642423729292"/>
        </c:manualLayout>
      </c:layout>
      <c:lineChart>
        <c:grouping val="standard"/>
        <c:ser>
          <c:idx val="0"/>
          <c:order val="0"/>
          <c:tx>
            <c:v>construcao</c:v>
          </c:tx>
          <c:spPr>
            <a:ln w="25400">
              <a:solidFill>
                <a:srgbClr val="808080"/>
              </a:solidFill>
              <a:prstDash val="solid"/>
            </a:ln>
          </c:spPr>
          <c:marker>
            <c:symbol val="none"/>
          </c:marker>
          <c:dLbls>
            <c:dLbl>
              <c:idx val="8"/>
              <c:layout>
                <c:manualLayout>
                  <c:x val="0.16778515637352559"/>
                  <c:y val="-0.12770129540259204"/>
                </c:manualLayout>
              </c:layout>
              <c:tx>
                <c:rich>
                  <a:bodyPr/>
                  <a:lstStyle/>
                  <a:p>
                    <a:pPr>
                      <a:defRPr sz="800" b="0" i="0" u="none" strike="noStrike" baseline="0">
                        <a:solidFill>
                          <a:schemeClr val="accent1"/>
                        </a:solidFill>
                        <a:latin typeface="Arial"/>
                        <a:ea typeface="Arial"/>
                        <a:cs typeface="Arial"/>
                      </a:defRPr>
                    </a:pPr>
                    <a:r>
                      <a:rPr lang="pt-PT" sz="700" b="1" i="0" u="none" strike="noStrike" baseline="0">
                        <a:solidFill>
                          <a:schemeClr val="accent1"/>
                        </a:solidFill>
                        <a:latin typeface="Arial"/>
                        <a:cs typeface="Arial"/>
                      </a:rPr>
                      <a:t>indústria </a:t>
                    </a:r>
                  </a:p>
                </c:rich>
              </c:tx>
              <c:spPr>
                <a:noFill/>
                <a:ln w="25400">
                  <a:noFill/>
                </a:ln>
              </c:spPr>
              <c:dLblPos val="r"/>
            </c:dLbl>
            <c:delete val="1"/>
          </c:dLbls>
          <c:cat>
            <c:strLit>
              <c:ptCount val="155"/>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 </c:v>
              </c:pt>
              <c:pt idx="151">
                <c:v> </c:v>
              </c:pt>
              <c:pt idx="152">
                <c:v> </c:v>
              </c:pt>
              <c:pt idx="153">
                <c:v> </c:v>
              </c:pt>
              <c:pt idx="154">
                <c:v> </c:v>
              </c:pt>
            </c:strLit>
          </c:cat>
          <c:val>
            <c:numLit>
              <c:formatCode>0.0</c:formatCode>
              <c:ptCount val="155"/>
              <c:pt idx="0">
                <c:v>-40.656553151445841</c:v>
              </c:pt>
              <c:pt idx="1">
                <c:v>-41.214058078945847</c:v>
              </c:pt>
              <c:pt idx="2">
                <c:v>-44.976747058279159</c:v>
              </c:pt>
              <c:pt idx="3">
                <c:v>-45.234277404945836</c:v>
              </c:pt>
              <c:pt idx="4">
                <c:v>-45.259027344612491</c:v>
              </c:pt>
              <c:pt idx="5">
                <c:v>-45.314223864445829</c:v>
              </c:pt>
              <c:pt idx="6">
                <c:v>-44.13597141544583</c:v>
              </c:pt>
              <c:pt idx="7">
                <c:v>-43.534217282945832</c:v>
              </c:pt>
              <c:pt idx="8">
                <c:v>-41.660191469612492</c:v>
              </c:pt>
              <c:pt idx="9">
                <c:v>-41.100439201945839</c:v>
              </c:pt>
              <c:pt idx="10">
                <c:v>-39.582710760779179</c:v>
              </c:pt>
              <c:pt idx="11">
                <c:v>-38.631343390779172</c:v>
              </c:pt>
              <c:pt idx="12">
                <c:v>-37.740158558612499</c:v>
              </c:pt>
              <c:pt idx="13">
                <c:v>-37.590058761445839</c:v>
              </c:pt>
              <c:pt idx="14">
                <c:v>-37.437750799279172</c:v>
              </c:pt>
              <c:pt idx="15">
                <c:v>-37.182582535112502</c:v>
              </c:pt>
              <c:pt idx="16">
                <c:v>-36.923448312112505</c:v>
              </c:pt>
              <c:pt idx="17">
                <c:v>-36.509974817445837</c:v>
              </c:pt>
              <c:pt idx="18">
                <c:v>-36.401597249779172</c:v>
              </c:pt>
              <c:pt idx="19">
                <c:v>-35.819691404279169</c:v>
              </c:pt>
              <c:pt idx="20">
                <c:v>-35.316766580945831</c:v>
              </c:pt>
              <c:pt idx="21">
                <c:v>-35.139144330945854</c:v>
              </c:pt>
              <c:pt idx="22">
                <c:v>-34.440800017112487</c:v>
              </c:pt>
              <c:pt idx="23">
                <c:v>-33.647479143945837</c:v>
              </c:pt>
              <c:pt idx="24">
                <c:v>-32.4607939161125</c:v>
              </c:pt>
              <c:pt idx="25">
                <c:v>-32.31498096511249</c:v>
              </c:pt>
              <c:pt idx="26">
                <c:v>-32.91087037927916</c:v>
              </c:pt>
              <c:pt idx="27">
                <c:v>-31.862682703112498</c:v>
              </c:pt>
              <c:pt idx="28">
                <c:v>-31.885926012279164</c:v>
              </c:pt>
              <c:pt idx="29">
                <c:v>-31.426721602612503</c:v>
              </c:pt>
              <c:pt idx="30">
                <c:v>-31.483465519112503</c:v>
              </c:pt>
              <c:pt idx="31">
                <c:v>-31.563140761945828</c:v>
              </c:pt>
              <c:pt idx="32">
                <c:v>-32.74796647227916</c:v>
              </c:pt>
              <c:pt idx="33">
                <c:v>-34.141855309445837</c:v>
              </c:pt>
              <c:pt idx="34">
                <c:v>-35.37420318961248</c:v>
              </c:pt>
              <c:pt idx="35">
                <c:v>-35.367465822612488</c:v>
              </c:pt>
              <c:pt idx="36">
                <c:v>-36.680588027945838</c:v>
              </c:pt>
              <c:pt idx="37">
                <c:v>-36.477079701445824</c:v>
              </c:pt>
              <c:pt idx="38">
                <c:v>-36.767359097279169</c:v>
              </c:pt>
              <c:pt idx="39">
                <c:v>-36.702799630112509</c:v>
              </c:pt>
              <c:pt idx="40">
                <c:v>-38.040372457445841</c:v>
              </c:pt>
              <c:pt idx="41">
                <c:v>-39.116453449612493</c:v>
              </c:pt>
              <c:pt idx="42">
                <c:v>-39.609563988445849</c:v>
              </c:pt>
              <c:pt idx="43">
                <c:v>-39.310803298279161</c:v>
              </c:pt>
              <c:pt idx="44">
                <c:v>-38.799744560779182</c:v>
              </c:pt>
              <c:pt idx="45">
                <c:v>-38.816165082445835</c:v>
              </c:pt>
              <c:pt idx="46">
                <c:v>-37.842796034945849</c:v>
              </c:pt>
              <c:pt idx="47">
                <c:v>-37.974206218779166</c:v>
              </c:pt>
              <c:pt idx="48">
                <c:v>-36.198430656612501</c:v>
              </c:pt>
              <c:pt idx="49">
                <c:v>-36.266731928112513</c:v>
              </c:pt>
              <c:pt idx="50">
                <c:v>-34.380212716445847</c:v>
              </c:pt>
              <c:pt idx="51">
                <c:v>-34.185445260112502</c:v>
              </c:pt>
              <c:pt idx="52">
                <c:v>-32.362901532112495</c:v>
              </c:pt>
              <c:pt idx="53">
                <c:v>-32.181805020779173</c:v>
              </c:pt>
              <c:pt idx="54">
                <c:v>-32.130212051779182</c:v>
              </c:pt>
              <c:pt idx="55">
                <c:v>-31.026152685445833</c:v>
              </c:pt>
              <c:pt idx="56">
                <c:v>-29.881865899945836</c:v>
              </c:pt>
              <c:pt idx="57">
                <c:v>-29.09922013077917</c:v>
              </c:pt>
              <c:pt idx="58">
                <c:v>-31.528295846612508</c:v>
              </c:pt>
              <c:pt idx="59">
                <c:v>-32.087712877112494</c:v>
              </c:pt>
              <c:pt idx="60">
                <c:v>-31.777965293945837</c:v>
              </c:pt>
              <c:pt idx="61">
                <c:v>-29.718463292445833</c:v>
              </c:pt>
              <c:pt idx="62">
                <c:v>-28.288181471612504</c:v>
              </c:pt>
              <c:pt idx="63">
                <c:v>-27.400660208445835</c:v>
              </c:pt>
              <c:pt idx="64">
                <c:v>-27.182682132279169</c:v>
              </c:pt>
              <c:pt idx="65">
                <c:v>-28.057500970445837</c:v>
              </c:pt>
              <c:pt idx="66">
                <c:v>-29.228654209779172</c:v>
              </c:pt>
              <c:pt idx="67">
                <c:v>-30.744014264445834</c:v>
              </c:pt>
              <c:pt idx="68">
                <c:v>-31.796595993112504</c:v>
              </c:pt>
              <c:pt idx="69">
                <c:v>-32.538833103112495</c:v>
              </c:pt>
              <c:pt idx="70">
                <c:v>-34.013346942112506</c:v>
              </c:pt>
              <c:pt idx="71">
                <c:v>-35.734721564945836</c:v>
              </c:pt>
              <c:pt idx="72">
                <c:v>-37.37112381727917</c:v>
              </c:pt>
              <c:pt idx="73">
                <c:v>-37.717059548445839</c:v>
              </c:pt>
              <c:pt idx="74">
                <c:v>-38.542227613112495</c:v>
              </c:pt>
              <c:pt idx="75">
                <c:v>-39.766608715279169</c:v>
              </c:pt>
              <c:pt idx="76">
                <c:v>-37.799435933102792</c:v>
              </c:pt>
              <c:pt idx="77">
                <c:v>-35.096326584326391</c:v>
              </c:pt>
              <c:pt idx="78">
                <c:v>-33.526948617900004</c:v>
              </c:pt>
              <c:pt idx="79">
                <c:v>-33.424127169466651</c:v>
              </c:pt>
              <c:pt idx="80">
                <c:v>-34.890695185699997</c:v>
              </c:pt>
              <c:pt idx="81">
                <c:v>-34.117771677733316</c:v>
              </c:pt>
              <c:pt idx="82">
                <c:v>-35.280637528666652</c:v>
              </c:pt>
              <c:pt idx="83">
                <c:v>-35.577994070850004</c:v>
              </c:pt>
              <c:pt idx="84">
                <c:v>-37.618665504466655</c:v>
              </c:pt>
              <c:pt idx="85">
                <c:v>-38.722564868683328</c:v>
              </c:pt>
              <c:pt idx="86">
                <c:v>-40.22822892053334</c:v>
              </c:pt>
              <c:pt idx="87">
                <c:v>-40.843319420683322</c:v>
              </c:pt>
              <c:pt idx="88">
                <c:v>-41.930029057849993</c:v>
              </c:pt>
              <c:pt idx="89">
                <c:v>-41.44637235335</c:v>
              </c:pt>
              <c:pt idx="90">
                <c:v>-40.859709182483329</c:v>
              </c:pt>
              <c:pt idx="91">
                <c:v>-41.324485640950002</c:v>
              </c:pt>
              <c:pt idx="92">
                <c:v>-41.668441756200004</c:v>
              </c:pt>
              <c:pt idx="93">
                <c:v>-43.467932641050005</c:v>
              </c:pt>
              <c:pt idx="94">
                <c:v>-44.111547765216649</c:v>
              </c:pt>
              <c:pt idx="95">
                <c:v>-45.777170597016664</c:v>
              </c:pt>
              <c:pt idx="96">
                <c:v>-46.566470047500005</c:v>
              </c:pt>
              <c:pt idx="97">
                <c:v>-48.183720336216666</c:v>
              </c:pt>
              <c:pt idx="98">
                <c:v>-49.705230119333329</c:v>
              </c:pt>
              <c:pt idx="99">
                <c:v>-51.231187207616657</c:v>
              </c:pt>
              <c:pt idx="100">
                <c:v>-52.709241926250002</c:v>
              </c:pt>
              <c:pt idx="101">
                <c:v>-54.455263799666639</c:v>
              </c:pt>
              <c:pt idx="102">
                <c:v>-55.46229740466665</c:v>
              </c:pt>
              <c:pt idx="103">
                <c:v>-57.378654870133332</c:v>
              </c:pt>
              <c:pt idx="104">
                <c:v>-59.421818041983336</c:v>
              </c:pt>
              <c:pt idx="105">
                <c:v>-61.873256953633323</c:v>
              </c:pt>
              <c:pt idx="106">
                <c:v>-64.049864719416675</c:v>
              </c:pt>
              <c:pt idx="107">
                <c:v>-65.33328555063332</c:v>
              </c:pt>
              <c:pt idx="108">
                <c:v>-66.963638661566662</c:v>
              </c:pt>
              <c:pt idx="109">
                <c:v>-67.814746248500001</c:v>
              </c:pt>
              <c:pt idx="110">
                <c:v>-68.9184236680167</c:v>
              </c:pt>
              <c:pt idx="111">
                <c:v>-69.669194914199977</c:v>
              </c:pt>
              <c:pt idx="112">
                <c:v>-70.675677838033295</c:v>
              </c:pt>
              <c:pt idx="113">
                <c:v>-71.205791421766662</c:v>
              </c:pt>
              <c:pt idx="114">
                <c:v>-71.548621956250003</c:v>
              </c:pt>
              <c:pt idx="115">
                <c:v>-70.295351629416672</c:v>
              </c:pt>
              <c:pt idx="116">
                <c:v>-70.503264974066667</c:v>
              </c:pt>
              <c:pt idx="117">
                <c:v>-71.286869064766677</c:v>
              </c:pt>
              <c:pt idx="118">
                <c:v>-72.007205062850005</c:v>
              </c:pt>
              <c:pt idx="119">
                <c:v>-70.848084460366692</c:v>
              </c:pt>
              <c:pt idx="120">
                <c:v>-69.158569949766672</c:v>
              </c:pt>
              <c:pt idx="121">
                <c:v>-67.177355201283319</c:v>
              </c:pt>
              <c:pt idx="122">
                <c:v>-65.917027422083336</c:v>
              </c:pt>
              <c:pt idx="123">
                <c:v>-64.00947341316666</c:v>
              </c:pt>
              <c:pt idx="124">
                <c:v>-63.351945680049994</c:v>
              </c:pt>
              <c:pt idx="125">
                <c:v>-61.901653691499995</c:v>
              </c:pt>
              <c:pt idx="126">
                <c:v>-61.504567977533327</c:v>
              </c:pt>
              <c:pt idx="127">
                <c:v>-58.390520749150006</c:v>
              </c:pt>
              <c:pt idx="128">
                <c:v>-55.662713711866672</c:v>
              </c:pt>
              <c:pt idx="129">
                <c:v>-52.192526099800013</c:v>
              </c:pt>
              <c:pt idx="130">
                <c:v>-50.592863455249997</c:v>
              </c:pt>
              <c:pt idx="131">
                <c:v>-50.169290499383322</c:v>
              </c:pt>
              <c:pt idx="132">
                <c:v>-48.830171207833331</c:v>
              </c:pt>
              <c:pt idx="133">
                <c:v>-47.896478903116666</c:v>
              </c:pt>
              <c:pt idx="134">
                <c:v>-47.167341608200005</c:v>
              </c:pt>
              <c:pt idx="135">
                <c:v>-48.100391508900003</c:v>
              </c:pt>
              <c:pt idx="136">
                <c:v>-48.061165924000008</c:v>
              </c:pt>
              <c:pt idx="137">
                <c:v>-46.336595225250001</c:v>
              </c:pt>
              <c:pt idx="138">
                <c:v>-44.567770235083337</c:v>
              </c:pt>
              <c:pt idx="139">
                <c:v>-44.476497414233322</c:v>
              </c:pt>
              <c:pt idx="140">
                <c:v>-44.870561068699992</c:v>
              </c:pt>
              <c:pt idx="141">
                <c:v>-43.414604947799994</c:v>
              </c:pt>
              <c:pt idx="142">
                <c:v>-42.864327673799998</c:v>
              </c:pt>
              <c:pt idx="143">
                <c:v>-42.916829310916647</c:v>
              </c:pt>
              <c:pt idx="144">
                <c:v>-42.226281530433326</c:v>
              </c:pt>
              <c:pt idx="145">
                <c:v>-41.094548500216654</c:v>
              </c:pt>
              <c:pt idx="146">
                <c:v>-38.892884285666646</c:v>
              </c:pt>
              <c:pt idx="147">
                <c:v>-39.429025177783323</c:v>
              </c:pt>
              <c:pt idx="148">
                <c:v>-38.383817635799993</c:v>
              </c:pt>
              <c:pt idx="149">
                <c:v>-38.615963947533338</c:v>
              </c:pt>
            </c:numLit>
          </c:val>
        </c:ser>
        <c:ser>
          <c:idx val="1"/>
          <c:order val="1"/>
          <c:tx>
            <c:v>industria</c:v>
          </c:tx>
          <c:spPr>
            <a:ln w="25400">
              <a:solidFill>
                <a:schemeClr val="tx2"/>
              </a:solidFill>
              <a:prstDash val="solid"/>
            </a:ln>
          </c:spPr>
          <c:marker>
            <c:symbol val="none"/>
          </c:marker>
          <c:dLbls>
            <c:dLbl>
              <c:idx val="3"/>
              <c:layout>
                <c:manualLayout>
                  <c:x val="0.37878664263352635"/>
                  <c:y val="0.22652894194677278"/>
                </c:manualLayout>
              </c:layout>
              <c:tx>
                <c:rich>
                  <a:bodyPr/>
                  <a:lstStyle/>
                  <a:p>
                    <a:pPr>
                      <a:defRPr sz="700" b="1" i="0" u="none" strike="noStrike" baseline="0">
                        <a:solidFill>
                          <a:schemeClr val="tx1">
                            <a:lumMod val="50000"/>
                            <a:lumOff val="50000"/>
                          </a:schemeClr>
                        </a:solidFill>
                        <a:latin typeface="Arial"/>
                        <a:ea typeface="Arial"/>
                        <a:cs typeface="Arial"/>
                      </a:defRPr>
                    </a:pPr>
                    <a:r>
                      <a:rPr lang="pt-PT" baseline="0">
                        <a:solidFill>
                          <a:schemeClr val="tx1">
                            <a:lumMod val="50000"/>
                            <a:lumOff val="50000"/>
                          </a:schemeClr>
                        </a:solidFill>
                      </a:rPr>
                      <a:t>c</a:t>
                    </a:r>
                    <a:r>
                      <a:rPr lang="pt-PT">
                        <a:solidFill>
                          <a:schemeClr val="tx1">
                            <a:lumMod val="50000"/>
                            <a:lumOff val="50000"/>
                          </a:schemeClr>
                        </a:solidFill>
                      </a:rPr>
                      <a:t>onstrução</a:t>
                    </a:r>
                  </a:p>
                </c:rich>
              </c:tx>
              <c:spPr>
                <a:noFill/>
                <a:ln w="25400">
                  <a:noFill/>
                </a:ln>
              </c:spPr>
              <c:dLblPos val="r"/>
            </c:dLbl>
            <c:delete val="1"/>
            <c:txPr>
              <a:bodyPr/>
              <a:lstStyle/>
              <a:p>
                <a:pPr>
                  <a:defRPr baseline="0">
                    <a:solidFill>
                      <a:schemeClr val="tx1">
                        <a:lumMod val="50000"/>
                        <a:lumOff val="50000"/>
                      </a:schemeClr>
                    </a:solidFill>
                  </a:defRPr>
                </a:pPr>
                <a:endParaRPr lang="pt-PT"/>
              </a:p>
            </c:txPr>
          </c:dLbls>
          <c:cat>
            <c:strLit>
              <c:ptCount val="155"/>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 </c:v>
              </c:pt>
              <c:pt idx="151">
                <c:v> </c:v>
              </c:pt>
              <c:pt idx="152">
                <c:v> </c:v>
              </c:pt>
              <c:pt idx="153">
                <c:v> </c:v>
              </c:pt>
              <c:pt idx="154">
                <c:v> </c:v>
              </c:pt>
            </c:strLit>
          </c:cat>
          <c:val>
            <c:numLit>
              <c:formatCode>0.0</c:formatCode>
              <c:ptCount val="155"/>
              <c:pt idx="0">
                <c:v>-12.894649629746365</c:v>
              </c:pt>
              <c:pt idx="1">
                <c:v>-13.814512214207904</c:v>
              </c:pt>
              <c:pt idx="2">
                <c:v>-15.792235298336104</c:v>
              </c:pt>
              <c:pt idx="3">
                <c:v>-17.464118824669434</c:v>
              </c:pt>
              <c:pt idx="4">
                <c:v>-17.736084076002776</c:v>
              </c:pt>
              <c:pt idx="5">
                <c:v>-15.814560841558327</c:v>
              </c:pt>
              <c:pt idx="6">
                <c:v>-13.192267413002773</c:v>
              </c:pt>
              <c:pt idx="7">
                <c:v>-11.47742196211388</c:v>
              </c:pt>
              <c:pt idx="8">
                <c:v>-10.699043221558327</c:v>
              </c:pt>
              <c:pt idx="9">
                <c:v>-11.039061506447219</c:v>
              </c:pt>
              <c:pt idx="10">
                <c:v>-12.132810410224996</c:v>
              </c:pt>
              <c:pt idx="11">
                <c:v>-11.908779430336104</c:v>
              </c:pt>
              <c:pt idx="12">
                <c:v>-10.50694361478055</c:v>
              </c:pt>
              <c:pt idx="13">
                <c:v>-9.2910611930027702</c:v>
              </c:pt>
              <c:pt idx="14">
                <c:v>-9.314372210891662</c:v>
              </c:pt>
              <c:pt idx="15">
                <c:v>-9.7255511873361051</c:v>
              </c:pt>
              <c:pt idx="16">
                <c:v>-8.8841934460027723</c:v>
              </c:pt>
              <c:pt idx="17">
                <c:v>-7.2890351132249958</c:v>
              </c:pt>
              <c:pt idx="18">
                <c:v>-5.780621534447218</c:v>
              </c:pt>
              <c:pt idx="19">
                <c:v>-4.035387494336109</c:v>
              </c:pt>
              <c:pt idx="20">
                <c:v>-4.6273889165583286</c:v>
              </c:pt>
              <c:pt idx="21">
                <c:v>-5.5803907841138871</c:v>
              </c:pt>
              <c:pt idx="22">
                <c:v>-6.8136172127805485</c:v>
              </c:pt>
              <c:pt idx="23">
                <c:v>-7.9125774093361052</c:v>
              </c:pt>
              <c:pt idx="24">
                <c:v>-7.7853333644472178</c:v>
              </c:pt>
              <c:pt idx="25">
                <c:v>-9.1506266980027728</c:v>
              </c:pt>
              <c:pt idx="26">
                <c:v>-9.2554440573361081</c:v>
              </c:pt>
              <c:pt idx="27">
                <c:v>-8.4472804065583258</c:v>
              </c:pt>
              <c:pt idx="28">
                <c:v>-8.1328144215583258</c:v>
              </c:pt>
              <c:pt idx="29">
                <c:v>-8.5525800297805521</c:v>
              </c:pt>
              <c:pt idx="30">
                <c:v>-11.020311848780548</c:v>
              </c:pt>
              <c:pt idx="31">
                <c:v>-10.515397379336106</c:v>
              </c:pt>
              <c:pt idx="32">
                <c:v>-9.1032418255583281</c:v>
              </c:pt>
              <c:pt idx="33">
                <c:v>-6.4238454485583274</c:v>
              </c:pt>
              <c:pt idx="34">
                <c:v>-5.5554049295583274</c:v>
              </c:pt>
              <c:pt idx="35">
                <c:v>-5.7405350130027726</c:v>
              </c:pt>
              <c:pt idx="36">
                <c:v>-6.6287026184472166</c:v>
              </c:pt>
              <c:pt idx="37">
                <c:v>-7.0996694242249969</c:v>
              </c:pt>
              <c:pt idx="38">
                <c:v>-7.8117354478916612</c:v>
              </c:pt>
              <c:pt idx="39">
                <c:v>-8.4413225008916584</c:v>
              </c:pt>
              <c:pt idx="40">
                <c:v>-8.7481922821138802</c:v>
              </c:pt>
              <c:pt idx="41">
                <c:v>-7.5657258764472157</c:v>
              </c:pt>
              <c:pt idx="42">
                <c:v>-5.6643135855583298</c:v>
              </c:pt>
              <c:pt idx="43">
                <c:v>-4.5526463070027754</c:v>
              </c:pt>
              <c:pt idx="44">
                <c:v>-3.6115828280027742</c:v>
              </c:pt>
              <c:pt idx="45">
                <c:v>-4.2718863020027733</c:v>
              </c:pt>
              <c:pt idx="46">
                <c:v>-3.2107220557805523</c:v>
              </c:pt>
              <c:pt idx="47">
                <c:v>-3.5480049761138837</c:v>
              </c:pt>
              <c:pt idx="48">
                <c:v>-2.3747974281138848</c:v>
              </c:pt>
              <c:pt idx="49">
                <c:v>-1.6500568236694408</c:v>
              </c:pt>
              <c:pt idx="50">
                <c:v>-0.2356850526694414</c:v>
              </c:pt>
              <c:pt idx="51">
                <c:v>0.25550499710833635</c:v>
              </c:pt>
              <c:pt idx="52">
                <c:v>0.22050807855278068</c:v>
              </c:pt>
              <c:pt idx="53">
                <c:v>0.49007499755278083</c:v>
              </c:pt>
              <c:pt idx="54">
                <c:v>-0.22884642422499701</c:v>
              </c:pt>
              <c:pt idx="55">
                <c:v>-0.33380724078055257</c:v>
              </c:pt>
              <c:pt idx="56">
                <c:v>5.774730099722522E-2</c:v>
              </c:pt>
              <c:pt idx="57">
                <c:v>0.52722552666389211</c:v>
              </c:pt>
              <c:pt idx="58">
                <c:v>1.0642510443305588</c:v>
              </c:pt>
              <c:pt idx="59">
                <c:v>0.8398485261083366</c:v>
              </c:pt>
              <c:pt idx="60">
                <c:v>1.1374114061083371</c:v>
              </c:pt>
              <c:pt idx="61">
                <c:v>0.68136901510833703</c:v>
              </c:pt>
              <c:pt idx="62">
                <c:v>-0.22824343066944089</c:v>
              </c:pt>
              <c:pt idx="63">
                <c:v>-1.4953626586694411</c:v>
              </c:pt>
              <c:pt idx="64">
                <c:v>-4.2584340353361076</c:v>
              </c:pt>
              <c:pt idx="65">
                <c:v>-6.3416172447805508</c:v>
              </c:pt>
              <c:pt idx="66">
                <c:v>-7.1252775688916605</c:v>
              </c:pt>
              <c:pt idx="67">
                <c:v>-5.5817154642249953</c:v>
              </c:pt>
              <c:pt idx="68">
                <c:v>-6.5134103747805501</c:v>
              </c:pt>
              <c:pt idx="69">
                <c:v>-11.679146542225</c:v>
              </c:pt>
              <c:pt idx="70">
                <c:v>-18.885089283113878</c:v>
              </c:pt>
              <c:pt idx="71">
                <c:v>-25.768364616113882</c:v>
              </c:pt>
              <c:pt idx="72">
                <c:v>-29.672488007113884</c:v>
              </c:pt>
              <c:pt idx="73">
                <c:v>-32.84178532655833</c:v>
              </c:pt>
              <c:pt idx="74">
                <c:v>-31.846989435669439</c:v>
              </c:pt>
              <c:pt idx="75">
                <c:v>-32.464343979113885</c:v>
              </c:pt>
              <c:pt idx="76">
                <c:v>-30.36689847914629</c:v>
              </c:pt>
              <c:pt idx="77">
                <c:v>-29.908223386078696</c:v>
              </c:pt>
              <c:pt idx="78">
                <c:v>-26.579443543688882</c:v>
              </c:pt>
              <c:pt idx="79">
                <c:v>-23.693927459055558</c:v>
              </c:pt>
              <c:pt idx="80">
                <c:v>-19.373024006777779</c:v>
              </c:pt>
              <c:pt idx="81">
                <c:v>-16.700128888066669</c:v>
              </c:pt>
              <c:pt idx="82">
                <c:v>-15.413275638844446</c:v>
              </c:pt>
              <c:pt idx="83">
                <c:v>-16.267846156111109</c:v>
              </c:pt>
              <c:pt idx="84">
                <c:v>-16.009496990888888</c:v>
              </c:pt>
              <c:pt idx="85">
                <c:v>-15.556497624066671</c:v>
              </c:pt>
              <c:pt idx="86">
                <c:v>-14.580673517722222</c:v>
              </c:pt>
              <c:pt idx="87">
                <c:v>-13.608452596922223</c:v>
              </c:pt>
              <c:pt idx="88">
                <c:v>-13.454845737700001</c:v>
              </c:pt>
              <c:pt idx="89">
                <c:v>-13.654990830311112</c:v>
              </c:pt>
              <c:pt idx="90">
                <c:v>-13.094063244811109</c:v>
              </c:pt>
              <c:pt idx="91">
                <c:v>-11.586933488177776</c:v>
              </c:pt>
              <c:pt idx="92">
                <c:v>-9.0197501967333338</c:v>
              </c:pt>
              <c:pt idx="93">
                <c:v>-9.0494449290555554</c:v>
              </c:pt>
              <c:pt idx="94">
                <c:v>-9.2724472892333356</c:v>
              </c:pt>
              <c:pt idx="95">
                <c:v>-11.002602085333333</c:v>
              </c:pt>
              <c:pt idx="96">
                <c:v>-10.557472290822222</c:v>
              </c:pt>
              <c:pt idx="97">
                <c:v>-10.12475152</c:v>
              </c:pt>
              <c:pt idx="98">
                <c:v>-10.811239338444448</c:v>
              </c:pt>
              <c:pt idx="99">
                <c:v>-11.572344107600003</c:v>
              </c:pt>
              <c:pt idx="100">
                <c:v>-13.838709473311113</c:v>
              </c:pt>
              <c:pt idx="101">
                <c:v>-15.055582972688896</c:v>
              </c:pt>
              <c:pt idx="102">
                <c:v>-14.303631194411112</c:v>
              </c:pt>
              <c:pt idx="103">
                <c:v>-14.83386131118889</c:v>
              </c:pt>
              <c:pt idx="104">
                <c:v>-16.113379133088891</c:v>
              </c:pt>
              <c:pt idx="105">
                <c:v>-18.581109179788889</c:v>
              </c:pt>
              <c:pt idx="106">
                <c:v>-19.790630864811106</c:v>
              </c:pt>
              <c:pt idx="107">
                <c:v>-20.614783131900001</c:v>
              </c:pt>
              <c:pt idx="108">
                <c:v>-22.120104191555562</c:v>
              </c:pt>
              <c:pt idx="109">
                <c:v>-22.498861051311113</c:v>
              </c:pt>
              <c:pt idx="110">
                <c:v>-21.48519364256666</c:v>
              </c:pt>
              <c:pt idx="111">
                <c:v>-20.629071470133333</c:v>
              </c:pt>
              <c:pt idx="112">
                <c:v>-20.85318503085556</c:v>
              </c:pt>
              <c:pt idx="113">
                <c:v>-20.537929312733333</c:v>
              </c:pt>
              <c:pt idx="114">
                <c:v>-20.69314892305556</c:v>
              </c:pt>
              <c:pt idx="115">
                <c:v>-18.569553068244449</c:v>
              </c:pt>
              <c:pt idx="116">
                <c:v>-18.473197132611109</c:v>
              </c:pt>
              <c:pt idx="117">
                <c:v>-18.8795061225</c:v>
              </c:pt>
              <c:pt idx="118">
                <c:v>-20.741225307222223</c:v>
              </c:pt>
              <c:pt idx="119">
                <c:v>-20.429843745944442</c:v>
              </c:pt>
              <c:pt idx="120">
                <c:v>-20.072747168466666</c:v>
              </c:pt>
              <c:pt idx="121">
                <c:v>-19.094751966188891</c:v>
              </c:pt>
              <c:pt idx="122">
                <c:v>-18.787166261444444</c:v>
              </c:pt>
              <c:pt idx="123">
                <c:v>-18.251145998355558</c:v>
              </c:pt>
              <c:pt idx="124">
                <c:v>-17.359867481877789</c:v>
              </c:pt>
              <c:pt idx="125">
                <c:v>-17.026049836955547</c:v>
              </c:pt>
              <c:pt idx="126">
                <c:v>-15.86644277546667</c:v>
              </c:pt>
              <c:pt idx="127">
                <c:v>-14.302263257477776</c:v>
              </c:pt>
              <c:pt idx="128">
                <c:v>-12.445483641155555</c:v>
              </c:pt>
              <c:pt idx="129">
                <c:v>-11.561596206600004</c:v>
              </c:pt>
              <c:pt idx="130">
                <c:v>-11.175746535077781</c:v>
              </c:pt>
              <c:pt idx="131">
                <c:v>-10.349275551677778</c:v>
              </c:pt>
              <c:pt idx="132">
                <c:v>-8.8408497201888849</c:v>
              </c:pt>
              <c:pt idx="133">
                <c:v>-8.5182692304666663</c:v>
              </c:pt>
              <c:pt idx="134">
                <c:v>-8.177139725577776</c:v>
              </c:pt>
              <c:pt idx="135">
                <c:v>-7.9984465381111107</c:v>
              </c:pt>
              <c:pt idx="136">
                <c:v>-7.70275144621111</c:v>
              </c:pt>
              <c:pt idx="137">
                <c:v>-8.4165684898777755</c:v>
              </c:pt>
              <c:pt idx="138">
                <c:v>-8.3055123319666713</c:v>
              </c:pt>
              <c:pt idx="139">
                <c:v>-7.6437313030777778</c:v>
              </c:pt>
              <c:pt idx="140">
                <c:v>-6.5483811084555557</c:v>
              </c:pt>
              <c:pt idx="141">
                <c:v>-6.4464730595888904</c:v>
              </c:pt>
              <c:pt idx="142">
                <c:v>-6.3435850595555552</c:v>
              </c:pt>
              <c:pt idx="143">
                <c:v>-6.2585709023666674</c:v>
              </c:pt>
              <c:pt idx="144">
                <c:v>-6.118176730088889</c:v>
              </c:pt>
              <c:pt idx="145">
                <c:v>-5.900608348566668</c:v>
              </c:pt>
              <c:pt idx="146">
                <c:v>-5.2136778462999995</c:v>
              </c:pt>
              <c:pt idx="147">
                <c:v>-3.8503645061555556</c:v>
              </c:pt>
              <c:pt idx="148">
                <c:v>-3.3388562743999994</c:v>
              </c:pt>
              <c:pt idx="149">
                <c:v>-2.7459155333333332</c:v>
              </c:pt>
            </c:numLit>
          </c:val>
        </c:ser>
        <c:ser>
          <c:idx val="2"/>
          <c:order val="2"/>
          <c:tx>
            <c:v>comercio</c:v>
          </c:tx>
          <c:spPr>
            <a:ln w="38100">
              <a:solidFill>
                <a:schemeClr val="accent2"/>
              </a:solidFill>
              <a:prstDash val="solid"/>
            </a:ln>
          </c:spPr>
          <c:marker>
            <c:symbol val="none"/>
          </c:marker>
          <c:dLbls>
            <c:dLbl>
              <c:idx val="21"/>
              <c:layout>
                <c:manualLayout>
                  <c:x val="0.48178920406033576"/>
                  <c:y val="2.6754720176107018E-4"/>
                </c:manualLayout>
              </c:layout>
              <c:tx>
                <c:rich>
                  <a:bodyPr/>
                  <a:lstStyle/>
                  <a:p>
                    <a:pPr>
                      <a:defRPr sz="700" b="1" i="0" u="none" strike="noStrike" baseline="0">
                        <a:solidFill>
                          <a:schemeClr val="accent2"/>
                        </a:solidFill>
                        <a:latin typeface="Arial"/>
                        <a:ea typeface="Arial"/>
                        <a:cs typeface="Arial"/>
                      </a:defRPr>
                    </a:pPr>
                    <a:r>
                      <a:rPr lang="pt-PT" baseline="0">
                        <a:solidFill>
                          <a:schemeClr val="accent2"/>
                        </a:solidFill>
                      </a:rPr>
                      <a:t>c</a:t>
                    </a:r>
                    <a:r>
                      <a:rPr lang="pt-PT">
                        <a:solidFill>
                          <a:schemeClr val="accent2"/>
                        </a:solidFill>
                      </a:rPr>
                      <a:t>omércio </a:t>
                    </a:r>
                  </a:p>
                </c:rich>
              </c:tx>
              <c:spPr>
                <a:noFill/>
                <a:ln w="25400">
                  <a:noFill/>
                </a:ln>
              </c:spPr>
              <c:dLblPos val="r"/>
            </c:dLbl>
            <c:delete val="1"/>
            <c:txPr>
              <a:bodyPr/>
              <a:lstStyle/>
              <a:p>
                <a:pPr>
                  <a:defRPr baseline="0">
                    <a:solidFill>
                      <a:schemeClr val="accent2"/>
                    </a:solidFill>
                  </a:defRPr>
                </a:pPr>
                <a:endParaRPr lang="pt-PT"/>
              </a:p>
            </c:txPr>
          </c:dLbls>
          <c:cat>
            <c:strLit>
              <c:ptCount val="155"/>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 </c:v>
              </c:pt>
              <c:pt idx="151">
                <c:v> </c:v>
              </c:pt>
              <c:pt idx="152">
                <c:v> </c:v>
              </c:pt>
              <c:pt idx="153">
                <c:v> </c:v>
              </c:pt>
              <c:pt idx="154">
                <c:v> </c:v>
              </c:pt>
            </c:strLit>
          </c:cat>
          <c:val>
            <c:numLit>
              <c:formatCode>0.0</c:formatCode>
              <c:ptCount val="155"/>
              <c:pt idx="0">
                <c:v>-12.644228503688032</c:v>
              </c:pt>
              <c:pt idx="1">
                <c:v>-11.356895569551284</c:v>
              </c:pt>
              <c:pt idx="2">
                <c:v>-11.929716996747866</c:v>
              </c:pt>
              <c:pt idx="3">
                <c:v>-11.812762540944444</c:v>
              </c:pt>
              <c:pt idx="4">
                <c:v>-13.168152400944443</c:v>
              </c:pt>
              <c:pt idx="5">
                <c:v>-12.862671049722223</c:v>
              </c:pt>
              <c:pt idx="6">
                <c:v>-12.617527738833333</c:v>
              </c:pt>
              <c:pt idx="7">
                <c:v>-9.8504420599444504</c:v>
              </c:pt>
              <c:pt idx="8">
                <c:v>-7.5704906975000013</c:v>
              </c:pt>
              <c:pt idx="9">
                <c:v>-5.529298325611113</c:v>
              </c:pt>
              <c:pt idx="10">
                <c:v>-4.7532461715000016</c:v>
              </c:pt>
              <c:pt idx="11">
                <c:v>-4.309980684388889</c:v>
              </c:pt>
              <c:pt idx="12">
                <c:v>-4.0617565865000005</c:v>
              </c:pt>
              <c:pt idx="13">
                <c:v>-5.4672939922777788</c:v>
              </c:pt>
              <c:pt idx="14">
                <c:v>-7.3969139541666662</c:v>
              </c:pt>
              <c:pt idx="15">
                <c:v>-7.9581981479444437</c:v>
              </c:pt>
              <c:pt idx="16">
                <c:v>-4.9361318641666676</c:v>
              </c:pt>
              <c:pt idx="17">
                <c:v>-2.4594452407222214</c:v>
              </c:pt>
              <c:pt idx="18">
                <c:v>-0.49358244105555554</c:v>
              </c:pt>
              <c:pt idx="19">
                <c:v>-1.5493435453888891</c:v>
              </c:pt>
              <c:pt idx="20">
                <c:v>-1.425413404944444</c:v>
              </c:pt>
              <c:pt idx="21">
                <c:v>-2.7588321770555555</c:v>
              </c:pt>
              <c:pt idx="22">
                <c:v>-3.5684008587222227</c:v>
              </c:pt>
              <c:pt idx="23">
                <c:v>-4.1652912150555546</c:v>
              </c:pt>
              <c:pt idx="24">
                <c:v>-4.5469783764999994</c:v>
              </c:pt>
              <c:pt idx="25">
                <c:v>-5.0007051281666666</c:v>
              </c:pt>
              <c:pt idx="26">
                <c:v>-4.5923616606111111</c:v>
              </c:pt>
              <c:pt idx="27">
                <c:v>-5.2531155791666659</c:v>
              </c:pt>
              <c:pt idx="28">
                <c:v>-5.0214657529444438</c:v>
              </c:pt>
              <c:pt idx="29">
                <c:v>-6.6556841109444447</c:v>
              </c:pt>
              <c:pt idx="30">
                <c:v>-7.9177932588333348</c:v>
              </c:pt>
              <c:pt idx="31">
                <c:v>-9.989931754833334</c:v>
              </c:pt>
              <c:pt idx="32">
                <c:v>-10.727993701833331</c:v>
              </c:pt>
              <c:pt idx="33">
                <c:v>-11.26179589761111</c:v>
              </c:pt>
              <c:pt idx="34">
                <c:v>-11.064035954944446</c:v>
              </c:pt>
              <c:pt idx="35">
                <c:v>-8.7110361677222237</c:v>
              </c:pt>
              <c:pt idx="36">
                <c:v>-6.6059876827222226</c:v>
              </c:pt>
              <c:pt idx="37">
                <c:v>-5.0614514417222223</c:v>
              </c:pt>
              <c:pt idx="38">
                <c:v>-7.5882150550555565</c:v>
              </c:pt>
              <c:pt idx="39">
                <c:v>-7.3407096628333344</c:v>
              </c:pt>
              <c:pt idx="40">
                <c:v>-9.1182424918333336</c:v>
              </c:pt>
              <c:pt idx="41">
                <c:v>-7.2254777655</c:v>
              </c:pt>
              <c:pt idx="42">
                <c:v>-7.5364140112777775</c:v>
              </c:pt>
              <c:pt idx="43">
                <c:v>-6.7530591740555552</c:v>
              </c:pt>
              <c:pt idx="44">
                <c:v>-6.309262700944446</c:v>
              </c:pt>
              <c:pt idx="45">
                <c:v>-4.2431445951666671</c:v>
              </c:pt>
              <c:pt idx="46">
                <c:v>-2.787331028500001</c:v>
              </c:pt>
              <c:pt idx="47">
                <c:v>-2.9553545078333343</c:v>
              </c:pt>
              <c:pt idx="48">
                <c:v>-4.2712355535000004</c:v>
              </c:pt>
              <c:pt idx="49">
                <c:v>-3.6190950824999999</c:v>
              </c:pt>
              <c:pt idx="50">
                <c:v>-3.6170754234999993</c:v>
              </c:pt>
              <c:pt idx="51">
                <c:v>-3.3612794504999997</c:v>
              </c:pt>
              <c:pt idx="52">
                <c:v>-3.3401121923888883</c:v>
              </c:pt>
              <c:pt idx="53">
                <c:v>-2.5433909897222229</c:v>
              </c:pt>
              <c:pt idx="54">
                <c:v>-2.9501845341666666</c:v>
              </c:pt>
              <c:pt idx="55">
                <c:v>-3.4747224222777775</c:v>
              </c:pt>
              <c:pt idx="56">
                <c:v>-4.2194487567222234</c:v>
              </c:pt>
              <c:pt idx="57">
                <c:v>-3.9104706172777779</c:v>
              </c:pt>
              <c:pt idx="58">
                <c:v>-3.4049019802777782</c:v>
              </c:pt>
              <c:pt idx="59">
                <c:v>-2.4862696371666666</c:v>
              </c:pt>
              <c:pt idx="60">
                <c:v>-2.0519945040555556</c:v>
              </c:pt>
              <c:pt idx="61">
                <c:v>-2.0146762723888889</c:v>
              </c:pt>
              <c:pt idx="62">
                <c:v>-1.6102747722777779</c:v>
              </c:pt>
              <c:pt idx="63">
                <c:v>-2.7745317997222232</c:v>
              </c:pt>
              <c:pt idx="64">
                <c:v>-4.1110787218333344</c:v>
              </c:pt>
              <c:pt idx="65">
                <c:v>-7.6068111717222235</c:v>
              </c:pt>
              <c:pt idx="66">
                <c:v>-9.7862041135000002</c:v>
              </c:pt>
              <c:pt idx="67">
                <c:v>-11.196420603055554</c:v>
              </c:pt>
              <c:pt idx="68">
                <c:v>-11.521319828499999</c:v>
              </c:pt>
              <c:pt idx="69">
                <c:v>-12.598071659388888</c:v>
              </c:pt>
              <c:pt idx="70">
                <c:v>-14.759117230166668</c:v>
              </c:pt>
              <c:pt idx="71">
                <c:v>-17.344652877722218</c:v>
              </c:pt>
              <c:pt idx="72">
                <c:v>-17.995596015944439</c:v>
              </c:pt>
              <c:pt idx="73">
                <c:v>-19.832515527277778</c:v>
              </c:pt>
              <c:pt idx="74">
                <c:v>-20.34050204194444</c:v>
              </c:pt>
              <c:pt idx="75">
                <c:v>-21.325766428722222</c:v>
              </c:pt>
              <c:pt idx="76">
                <c:v>-19.91711796586296</c:v>
              </c:pt>
              <c:pt idx="77">
                <c:v>-17.627054678925923</c:v>
              </c:pt>
              <c:pt idx="78">
                <c:v>-14.845702667077779</c:v>
              </c:pt>
              <c:pt idx="79">
                <c:v>-12.419841391366669</c:v>
              </c:pt>
              <c:pt idx="80">
                <c:v>-9.915875698033334</c:v>
              </c:pt>
              <c:pt idx="81">
                <c:v>-7.6753459380111115</c:v>
              </c:pt>
              <c:pt idx="82">
                <c:v>-6.427563252133333</c:v>
              </c:pt>
              <c:pt idx="83">
                <c:v>-5.8249600762777751</c:v>
              </c:pt>
              <c:pt idx="84">
                <c:v>-5.836761900811112</c:v>
              </c:pt>
              <c:pt idx="85">
                <c:v>-4.4592684735888906</c:v>
              </c:pt>
              <c:pt idx="86">
                <c:v>-3.8572314010888884</c:v>
              </c:pt>
              <c:pt idx="87">
                <c:v>-2.5429779343222227</c:v>
              </c:pt>
              <c:pt idx="88">
                <c:v>-2.4831380261111118</c:v>
              </c:pt>
              <c:pt idx="89">
                <c:v>-2.5240000218</c:v>
              </c:pt>
              <c:pt idx="90">
                <c:v>-3.5323512600222222</c:v>
              </c:pt>
              <c:pt idx="91">
                <c:v>-4.2142870705666668</c:v>
              </c:pt>
              <c:pt idx="92">
                <c:v>-5.6202365064555533</c:v>
              </c:pt>
              <c:pt idx="93">
                <c:v>-6.7496469848555574</c:v>
              </c:pt>
              <c:pt idx="94">
                <c:v>-7.4756525677333334</c:v>
              </c:pt>
              <c:pt idx="95">
                <c:v>-7.8371265303333324</c:v>
              </c:pt>
              <c:pt idx="96">
                <c:v>-7.1252746079555545</c:v>
              </c:pt>
              <c:pt idx="97">
                <c:v>-7.3989094380666671</c:v>
              </c:pt>
              <c:pt idx="98">
                <c:v>-8.5957334035000006</c:v>
              </c:pt>
              <c:pt idx="99">
                <c:v>-11.923109842155554</c:v>
              </c:pt>
              <c:pt idx="100">
                <c:v>-14.896219010266671</c:v>
              </c:pt>
              <c:pt idx="101">
                <c:v>-16.518304442622224</c:v>
              </c:pt>
              <c:pt idx="102">
                <c:v>-18.148140915588886</c:v>
              </c:pt>
              <c:pt idx="103">
                <c:v>-18.567621042255556</c:v>
              </c:pt>
              <c:pt idx="104">
                <c:v>-19.346146814377775</c:v>
              </c:pt>
              <c:pt idx="105">
                <c:v>-19.083172005133324</c:v>
              </c:pt>
              <c:pt idx="106">
                <c:v>-20.834973812544451</c:v>
              </c:pt>
              <c:pt idx="107">
                <c:v>-22.03655083632222</c:v>
              </c:pt>
              <c:pt idx="108">
                <c:v>-22.296546643699994</c:v>
              </c:pt>
              <c:pt idx="109">
                <c:v>-21.218042900455554</c:v>
              </c:pt>
              <c:pt idx="110">
                <c:v>-20.302307204066661</c:v>
              </c:pt>
              <c:pt idx="111">
                <c:v>-19.543192744677775</c:v>
              </c:pt>
              <c:pt idx="112">
                <c:v>-20.187069547577774</c:v>
              </c:pt>
              <c:pt idx="113">
                <c:v>-19.972717876766659</c:v>
              </c:pt>
              <c:pt idx="114">
                <c:v>-20.278620906433328</c:v>
              </c:pt>
              <c:pt idx="115">
                <c:v>-19.710788554833329</c:v>
              </c:pt>
              <c:pt idx="116">
                <c:v>-20.482125550711107</c:v>
              </c:pt>
              <c:pt idx="117">
                <c:v>-20.926651451333324</c:v>
              </c:pt>
              <c:pt idx="118">
                <c:v>-20.115006348200001</c:v>
              </c:pt>
              <c:pt idx="119">
                <c:v>-19.427926100377775</c:v>
              </c:pt>
              <c:pt idx="120">
                <c:v>-19.057757344611115</c:v>
              </c:pt>
              <c:pt idx="121">
                <c:v>-18.536773789555557</c:v>
              </c:pt>
              <c:pt idx="122">
                <c:v>-16.938518476244443</c:v>
              </c:pt>
              <c:pt idx="123">
                <c:v>-15.66107830653333</c:v>
              </c:pt>
              <c:pt idx="124">
                <c:v>-14.701017119266666</c:v>
              </c:pt>
              <c:pt idx="125">
                <c:v>-14.198191973577776</c:v>
              </c:pt>
              <c:pt idx="126">
                <c:v>-12.703036751711112</c:v>
              </c:pt>
              <c:pt idx="127">
                <c:v>-11.522255014955554</c:v>
              </c:pt>
              <c:pt idx="128">
                <c:v>-9.5442003808333311</c:v>
              </c:pt>
              <c:pt idx="129">
                <c:v>-7.6595704097888886</c:v>
              </c:pt>
              <c:pt idx="130">
                <c:v>-5.479782352311112</c:v>
              </c:pt>
              <c:pt idx="131">
                <c:v>-3.6884936328555558</c:v>
              </c:pt>
              <c:pt idx="132">
                <c:v>-2.9926603950888873</c:v>
              </c:pt>
              <c:pt idx="133">
                <c:v>-1.9041778969111116</c:v>
              </c:pt>
              <c:pt idx="134">
                <c:v>-1.3355725274777779</c:v>
              </c:pt>
              <c:pt idx="135">
                <c:v>-0.49891728432222238</c:v>
              </c:pt>
              <c:pt idx="136">
                <c:v>-0.38644116406666673</c:v>
              </c:pt>
              <c:pt idx="137">
                <c:v>-0.65397564661111163</c:v>
              </c:pt>
              <c:pt idx="138">
                <c:v>-1.0530853649888892</c:v>
              </c:pt>
              <c:pt idx="139">
                <c:v>-1.6748772321000001</c:v>
              </c:pt>
              <c:pt idx="140">
                <c:v>-1.8557649324777779</c:v>
              </c:pt>
              <c:pt idx="141">
                <c:v>-1.197656140266667</c:v>
              </c:pt>
              <c:pt idx="142">
                <c:v>-1.0001429132333337</c:v>
              </c:pt>
              <c:pt idx="143">
                <c:v>-1.3279571734111115</c:v>
              </c:pt>
              <c:pt idx="144">
                <c:v>-0.97961953545555591</c:v>
              </c:pt>
              <c:pt idx="145">
                <c:v>-0.86340597536666663</c:v>
              </c:pt>
              <c:pt idx="146">
                <c:v>0.38699883298888904</c:v>
              </c:pt>
              <c:pt idx="147">
                <c:v>0.13522899350000003</c:v>
              </c:pt>
              <c:pt idx="148">
                <c:v>1.1669643952777777</c:v>
              </c:pt>
              <c:pt idx="149">
                <c:v>1.195866501</c:v>
              </c:pt>
            </c:numLit>
          </c:val>
        </c:ser>
        <c:ser>
          <c:idx val="3"/>
          <c:order val="3"/>
          <c:tx>
            <c:v>servicos</c:v>
          </c:tx>
          <c:spPr>
            <a:ln w="25400">
              <a:solidFill>
                <a:srgbClr val="333333"/>
              </a:solidFill>
              <a:prstDash val="solid"/>
            </a:ln>
          </c:spPr>
          <c:marker>
            <c:symbol val="none"/>
          </c:marker>
          <c:dLbls>
            <c:dLbl>
              <c:idx val="20"/>
              <c:layout>
                <c:manualLayout>
                  <c:x val="0.47757265281598837"/>
                  <c:y val="0.24599046086981252"/>
                </c:manualLayout>
              </c:layout>
              <c:tx>
                <c:rich>
                  <a:bodyPr/>
                  <a:lstStyle/>
                  <a:p>
                    <a:pPr>
                      <a:defRPr sz="800" b="0" i="0" u="none" strike="noStrike" baseline="0">
                        <a:solidFill>
                          <a:srgbClr val="000000"/>
                        </a:solidFill>
                        <a:latin typeface="Arial"/>
                        <a:ea typeface="Arial"/>
                        <a:cs typeface="Arial"/>
                      </a:defRPr>
                    </a:pPr>
                    <a:r>
                      <a:rPr lang="pt-PT" sz="700" b="1" i="0" u="none" strike="noStrike" baseline="0">
                        <a:solidFill>
                          <a:srgbClr val="000000"/>
                        </a:solidFill>
                        <a:latin typeface="Arial"/>
                        <a:cs typeface="Arial"/>
                      </a:rPr>
                      <a:t>serviços</a:t>
                    </a:r>
                    <a:r>
                      <a:rPr lang="pt-PT" sz="800" b="1" i="0" u="none" strike="noStrike" baseline="0">
                        <a:solidFill>
                          <a:srgbClr val="000000"/>
                        </a:solidFill>
                        <a:latin typeface="Arial"/>
                        <a:cs typeface="Arial"/>
                      </a:rPr>
                      <a:t> </a:t>
                    </a:r>
                    <a:r>
                      <a:rPr lang="pt-PT" sz="600" b="0" i="0" u="none" strike="noStrike" baseline="30000">
                        <a:solidFill>
                          <a:srgbClr val="000000"/>
                        </a:solidFill>
                        <a:latin typeface="Arial"/>
                        <a:cs typeface="Arial"/>
                      </a:rPr>
                      <a:t>(2)</a:t>
                    </a:r>
                  </a:p>
                </c:rich>
              </c:tx>
              <c:spPr>
                <a:noFill/>
                <a:ln w="25400">
                  <a:noFill/>
                </a:ln>
              </c:spPr>
              <c:dLblPos val="r"/>
            </c:dLbl>
            <c:delete val="1"/>
          </c:dLbls>
          <c:cat>
            <c:strLit>
              <c:ptCount val="155"/>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 </c:v>
              </c:pt>
              <c:pt idx="151">
                <c:v> </c:v>
              </c:pt>
              <c:pt idx="152">
                <c:v> </c:v>
              </c:pt>
              <c:pt idx="153">
                <c:v> </c:v>
              </c:pt>
              <c:pt idx="154">
                <c:v> </c:v>
              </c:pt>
            </c:strLit>
          </c:cat>
          <c:val>
            <c:numLit>
              <c:formatCode>0.0</c:formatCode>
              <c:ptCount val="155"/>
              <c:pt idx="0">
                <c:v>-6.7743118749999987</c:v>
              </c:pt>
              <c:pt idx="1">
                <c:v>-5.6079479299999999</c:v>
              </c:pt>
              <c:pt idx="2">
                <c:v>-9.8097768572222268</c:v>
              </c:pt>
              <c:pt idx="3">
                <c:v>-13.148268377444444</c:v>
              </c:pt>
              <c:pt idx="4">
                <c:v>-17.008977573111107</c:v>
              </c:pt>
              <c:pt idx="5">
                <c:v>-15.848501811444445</c:v>
              </c:pt>
              <c:pt idx="6">
                <c:v>-14.998348537222222</c:v>
              </c:pt>
              <c:pt idx="7">
                <c:v>-11.314191643222223</c:v>
              </c:pt>
              <c:pt idx="8">
                <c:v>-13.386616411222226</c:v>
              </c:pt>
              <c:pt idx="9">
                <c:v>-10.913116105</c:v>
              </c:pt>
              <c:pt idx="10">
                <c:v>-10.249923884111109</c:v>
              </c:pt>
              <c:pt idx="11">
                <c:v>-6.0989462743333336</c:v>
              </c:pt>
              <c:pt idx="12">
                <c:v>-6.8480338821111113</c:v>
              </c:pt>
              <c:pt idx="13">
                <c:v>-6.5019641554444449</c:v>
              </c:pt>
              <c:pt idx="14">
                <c:v>-3.3288895829999992</c:v>
              </c:pt>
              <c:pt idx="15">
                <c:v>2.3820391288888882</c:v>
              </c:pt>
              <c:pt idx="16">
                <c:v>5.8020716380000001</c:v>
              </c:pt>
              <c:pt idx="17">
                <c:v>5.1580058627777765</c:v>
              </c:pt>
              <c:pt idx="18">
                <c:v>1.9573715180000002</c:v>
              </c:pt>
              <c:pt idx="19">
                <c:v>1.6589349611111113</c:v>
              </c:pt>
              <c:pt idx="20">
                <c:v>0.19288393844444451</c:v>
              </c:pt>
              <c:pt idx="21">
                <c:v>-1.2467098136666661</c:v>
              </c:pt>
              <c:pt idx="22">
                <c:v>-2.3104466136666657</c:v>
              </c:pt>
              <c:pt idx="23">
                <c:v>-2.9440436321111108</c:v>
              </c:pt>
              <c:pt idx="24">
                <c:v>-3.6293924238888882</c:v>
              </c:pt>
              <c:pt idx="25">
                <c:v>-4.0906866922222234</c:v>
              </c:pt>
              <c:pt idx="26">
                <c:v>-4.7213778874444454</c:v>
              </c:pt>
              <c:pt idx="27">
                <c:v>-5.4075417337777774</c:v>
              </c:pt>
              <c:pt idx="28">
                <c:v>-6.6746993374444443</c:v>
              </c:pt>
              <c:pt idx="29">
                <c:v>-6.7168587468888887</c:v>
              </c:pt>
              <c:pt idx="30">
                <c:v>-7.3106450626666675</c:v>
              </c:pt>
              <c:pt idx="31">
                <c:v>-6.9547463506666674</c:v>
              </c:pt>
              <c:pt idx="32">
                <c:v>-6.7568626906666696</c:v>
              </c:pt>
              <c:pt idx="33">
                <c:v>-6.2233202314444442</c:v>
              </c:pt>
              <c:pt idx="34">
                <c:v>-8.2231199635555541</c:v>
              </c:pt>
              <c:pt idx="35">
                <c:v>-6.01053180911111</c:v>
              </c:pt>
              <c:pt idx="36">
                <c:v>-5.7997640688888881</c:v>
              </c:pt>
              <c:pt idx="37">
                <c:v>-4.1777283205555555</c:v>
              </c:pt>
              <c:pt idx="38">
                <c:v>-6.1704130495555551</c:v>
              </c:pt>
              <c:pt idx="39">
                <c:v>-5.1161959296666666</c:v>
              </c:pt>
              <c:pt idx="40">
                <c:v>-4.7295900187777775</c:v>
              </c:pt>
              <c:pt idx="41">
                <c:v>2.1847503848888881</c:v>
              </c:pt>
              <c:pt idx="42">
                <c:v>3.5668855711111109</c:v>
              </c:pt>
              <c:pt idx="43">
                <c:v>1.9676515353333335</c:v>
              </c:pt>
              <c:pt idx="44">
                <c:v>-2.8077478863333338</c:v>
              </c:pt>
              <c:pt idx="45">
                <c:v>-1.4229028440000004</c:v>
              </c:pt>
              <c:pt idx="46">
                <c:v>0.9532621491111104</c:v>
              </c:pt>
              <c:pt idx="47">
                <c:v>1.3244254458888884</c:v>
              </c:pt>
              <c:pt idx="48">
                <c:v>-0.22736134055555562</c:v>
              </c:pt>
              <c:pt idx="49">
                <c:v>0.64474239122222221</c:v>
              </c:pt>
              <c:pt idx="50">
                <c:v>1.0974649895555555</c:v>
              </c:pt>
              <c:pt idx="51">
                <c:v>3.4834040622222227</c:v>
              </c:pt>
              <c:pt idx="52">
                <c:v>3.9587117800000002</c:v>
              </c:pt>
              <c:pt idx="53">
                <c:v>4.0536069348888892</c:v>
              </c:pt>
              <c:pt idx="54">
                <c:v>2.6614924113333331</c:v>
              </c:pt>
              <c:pt idx="55">
                <c:v>2.8712534969999992</c:v>
              </c:pt>
              <c:pt idx="56">
                <c:v>3.6455063706666673</c:v>
              </c:pt>
              <c:pt idx="57">
                <c:v>3.8699370368888886</c:v>
              </c:pt>
              <c:pt idx="58">
                <c:v>5.2922397926666687</c:v>
              </c:pt>
              <c:pt idx="59">
                <c:v>5.1478170035555548</c:v>
              </c:pt>
              <c:pt idx="60">
                <c:v>6.2167355442222219</c:v>
              </c:pt>
              <c:pt idx="61">
                <c:v>4.9662301772222222</c:v>
              </c:pt>
              <c:pt idx="62">
                <c:v>5.1446034210000002</c:v>
              </c:pt>
              <c:pt idx="63">
                <c:v>6.1133699447777774</c:v>
              </c:pt>
              <c:pt idx="64">
                <c:v>5.9030479719999995</c:v>
              </c:pt>
              <c:pt idx="65">
                <c:v>4.1897989339999997</c:v>
              </c:pt>
              <c:pt idx="66">
                <c:v>0.4974041064444446</c:v>
              </c:pt>
              <c:pt idx="67">
                <c:v>-2.953127008555557</c:v>
              </c:pt>
              <c:pt idx="68">
                <c:v>-5.7679948919999982</c:v>
              </c:pt>
              <c:pt idx="69">
                <c:v>-9.1219127516666649</c:v>
              </c:pt>
              <c:pt idx="70">
                <c:v>-10.34409457766667</c:v>
              </c:pt>
              <c:pt idx="71">
                <c:v>-10.214716453222222</c:v>
              </c:pt>
              <c:pt idx="72">
                <c:v>-12.807689099222225</c:v>
              </c:pt>
              <c:pt idx="73">
                <c:v>-18.336672567333327</c:v>
              </c:pt>
              <c:pt idx="74">
                <c:v>-23.622586422333331</c:v>
              </c:pt>
              <c:pt idx="75">
                <c:v>-25.270601809666669</c:v>
              </c:pt>
              <c:pt idx="76">
                <c:v>-24.334142645111108</c:v>
              </c:pt>
              <c:pt idx="77">
                <c:v>-23.002995437222221</c:v>
              </c:pt>
              <c:pt idx="78">
                <c:v>-20.027266470777779</c:v>
              </c:pt>
              <c:pt idx="79">
                <c:v>-15.183496610000004</c:v>
              </c:pt>
              <c:pt idx="80">
                <c:v>-12.497388118111111</c:v>
              </c:pt>
              <c:pt idx="81">
                <c:v>-10.328499696222226</c:v>
              </c:pt>
              <c:pt idx="82">
                <c:v>-10.289108381111111</c:v>
              </c:pt>
              <c:pt idx="83">
                <c:v>-9.2749863751111121</c:v>
              </c:pt>
              <c:pt idx="84">
                <c:v>-7.8099641284444443</c:v>
              </c:pt>
              <c:pt idx="85">
                <c:v>-7.8374940531111106</c:v>
              </c:pt>
              <c:pt idx="86">
                <c:v>-6.7859323506666662</c:v>
              </c:pt>
              <c:pt idx="87">
                <c:v>-7.5426724295555552</c:v>
              </c:pt>
              <c:pt idx="88">
                <c:v>-7.2931821786666662</c:v>
              </c:pt>
              <c:pt idx="89">
                <c:v>-8.8168833667777786</c:v>
              </c:pt>
              <c:pt idx="90">
                <c:v>-8.7718967664444456</c:v>
              </c:pt>
              <c:pt idx="91">
                <c:v>-10.459847501333336</c:v>
              </c:pt>
              <c:pt idx="92">
                <c:v>-9.9726234431111109</c:v>
              </c:pt>
              <c:pt idx="93">
                <c:v>-10.499861825777778</c:v>
              </c:pt>
              <c:pt idx="94">
                <c:v>-9.0348172261111088</c:v>
              </c:pt>
              <c:pt idx="95">
                <c:v>-9.5931534632222206</c:v>
              </c:pt>
              <c:pt idx="96">
                <c:v>-11.065989252888894</c:v>
              </c:pt>
              <c:pt idx="97">
                <c:v>-10.852088684888891</c:v>
              </c:pt>
              <c:pt idx="98">
                <c:v>-11.886232868111112</c:v>
              </c:pt>
              <c:pt idx="99">
                <c:v>-12.093527874888888</c:v>
              </c:pt>
              <c:pt idx="100">
                <c:v>-14.376538520555556</c:v>
              </c:pt>
              <c:pt idx="101">
                <c:v>-14.690249815777777</c:v>
              </c:pt>
              <c:pt idx="102">
                <c:v>-17.139388438222227</c:v>
              </c:pt>
              <c:pt idx="103">
                <c:v>-19.608646934111103</c:v>
              </c:pt>
              <c:pt idx="104">
                <c:v>-22.701000855111111</c:v>
              </c:pt>
              <c:pt idx="105">
                <c:v>-23.575111062666668</c:v>
              </c:pt>
              <c:pt idx="106">
                <c:v>-25.675277122888893</c:v>
              </c:pt>
              <c:pt idx="107">
                <c:v>-27.487319633222217</c:v>
              </c:pt>
              <c:pt idx="108">
                <c:v>-29.409295027444447</c:v>
              </c:pt>
              <c:pt idx="109">
                <c:v>-29.539580015444447</c:v>
              </c:pt>
              <c:pt idx="110">
                <c:v>-30.049445492111104</c:v>
              </c:pt>
              <c:pt idx="111">
                <c:v>-29.891639926222222</c:v>
              </c:pt>
              <c:pt idx="112">
                <c:v>-29.508028290555551</c:v>
              </c:pt>
              <c:pt idx="113">
                <c:v>-30.338940309666668</c:v>
              </c:pt>
              <c:pt idx="114">
                <c:v>-31.500513530666662</c:v>
              </c:pt>
              <c:pt idx="115">
                <c:v>-31.206376757000001</c:v>
              </c:pt>
              <c:pt idx="116">
                <c:v>-31.15784188733333</c:v>
              </c:pt>
              <c:pt idx="117">
                <c:v>-32.742378311888906</c:v>
              </c:pt>
              <c:pt idx="118">
                <c:v>-34.781134675222219</c:v>
              </c:pt>
              <c:pt idx="119">
                <c:v>-34.461570563777776</c:v>
              </c:pt>
              <c:pt idx="120">
                <c:v>-32.687608442222214</c:v>
              </c:pt>
              <c:pt idx="121">
                <c:v>-31.479409879777769</c:v>
              </c:pt>
              <c:pt idx="122">
                <c:v>-30.324724297777774</c:v>
              </c:pt>
              <c:pt idx="123">
                <c:v>-29.024479655444448</c:v>
              </c:pt>
              <c:pt idx="124">
                <c:v>-27.92972526022222</c:v>
              </c:pt>
              <c:pt idx="125">
                <c:v>-26.587273454333328</c:v>
              </c:pt>
              <c:pt idx="126">
                <c:v>-24.72713622144445</c:v>
              </c:pt>
              <c:pt idx="127">
                <c:v>-22.315114361333336</c:v>
              </c:pt>
              <c:pt idx="128">
                <c:v>-20.182069659222226</c:v>
              </c:pt>
              <c:pt idx="129">
                <c:v>-17.206799541999999</c:v>
              </c:pt>
              <c:pt idx="130">
                <c:v>-14.752475589333333</c:v>
              </c:pt>
              <c:pt idx="131">
                <c:v>-11.662800880222223</c:v>
              </c:pt>
              <c:pt idx="132">
                <c:v>-9.3694336083333365</c:v>
              </c:pt>
              <c:pt idx="133">
                <c:v>-7.7419714384444456</c:v>
              </c:pt>
              <c:pt idx="134">
                <c:v>-6.027189959666666</c:v>
              </c:pt>
              <c:pt idx="135">
                <c:v>-5.4263905307777778</c:v>
              </c:pt>
              <c:pt idx="136">
                <c:v>-3.3645715003333341</c:v>
              </c:pt>
              <c:pt idx="137">
                <c:v>-1.7407391296666668</c:v>
              </c:pt>
              <c:pt idx="138">
                <c:v>0.67237491677777783</c:v>
              </c:pt>
              <c:pt idx="139">
                <c:v>1.3397864721111112</c:v>
              </c:pt>
              <c:pt idx="140">
                <c:v>0.30982412755555572</c:v>
              </c:pt>
              <c:pt idx="141">
                <c:v>-3.9655036555555474E-2</c:v>
              </c:pt>
              <c:pt idx="142">
                <c:v>-1.3088415852222222</c:v>
              </c:pt>
              <c:pt idx="143">
                <c:v>-1.1162573952222223</c:v>
              </c:pt>
              <c:pt idx="144">
                <c:v>-1.8675853538888891</c:v>
              </c:pt>
              <c:pt idx="145">
                <c:v>-2.2307884843333334</c:v>
              </c:pt>
              <c:pt idx="146">
                <c:v>-2.6344075139999998</c:v>
              </c:pt>
              <c:pt idx="147">
                <c:v>0.2767199817777779</c:v>
              </c:pt>
              <c:pt idx="148">
                <c:v>2.003700861</c:v>
              </c:pt>
              <c:pt idx="149">
                <c:v>3.7156425139999989</c:v>
              </c:pt>
            </c:numLit>
          </c:val>
        </c:ser>
        <c:marker val="1"/>
        <c:axId val="171457536"/>
        <c:axId val="171496192"/>
      </c:lineChart>
      <c:catAx>
        <c:axId val="171457536"/>
        <c:scaling>
          <c:orientation val="minMax"/>
        </c:scaling>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71496192"/>
        <c:crosses val="autoZero"/>
        <c:auto val="1"/>
        <c:lblAlgn val="ctr"/>
        <c:lblOffset val="100"/>
        <c:tickLblSkip val="6"/>
        <c:tickMarkSkip val="1"/>
      </c:catAx>
      <c:valAx>
        <c:axId val="171496192"/>
        <c:scaling>
          <c:orientation val="minMax"/>
          <c:max val="20"/>
          <c:min val="-80"/>
        </c:scaling>
        <c:axPos val="l"/>
        <c:numFmt formatCode="0" sourceLinked="0"/>
        <c:maj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71457536"/>
        <c:crosses val="autoZero"/>
        <c:crossBetween val="between"/>
        <c:maj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c:lang val="pt-P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desemprego registado... 
</a:t>
            </a:r>
          </a:p>
        </c:rich>
      </c:tx>
      <c:layout>
        <c:manualLayout>
          <c:xMode val="edge"/>
          <c:yMode val="edge"/>
          <c:x val="0.29376876563001647"/>
          <c:y val="4.5197740112994364E-2"/>
        </c:manualLayout>
      </c:layout>
      <c:spPr>
        <a:noFill/>
        <a:ln w="25400">
          <a:noFill/>
        </a:ln>
      </c:spPr>
    </c:title>
    <c:plotArea>
      <c:layout>
        <c:manualLayout>
          <c:layoutTarget val="inner"/>
          <c:xMode val="edge"/>
          <c:yMode val="edge"/>
          <c:x val="8.8495830152534566E-2"/>
          <c:y val="0.24858894216182709"/>
          <c:w val="0.8377605254439916"/>
          <c:h val="0.4689291408961252"/>
        </c:manualLayout>
      </c:layout>
      <c:lineChart>
        <c:grouping val="standard"/>
        <c:ser>
          <c:idx val="0"/>
          <c:order val="0"/>
          <c:tx>
            <c:v>final</c:v>
          </c:tx>
          <c:spPr>
            <a:ln w="25400">
              <a:solidFill>
                <a:schemeClr val="accent2"/>
              </a:solidFill>
              <a:prstDash val="solid"/>
            </a:ln>
          </c:spPr>
          <c:marker>
            <c:symbol val="none"/>
          </c:marker>
          <c:dLbls>
            <c:dLbl>
              <c:idx val="71"/>
              <c:layout>
                <c:manualLayout>
                  <c:x val="-0.39129179849497681"/>
                  <c:y val="-0.16844521553450079"/>
                </c:manualLayout>
              </c:layout>
              <c:tx>
                <c:rich>
                  <a:bodyPr/>
                  <a:lstStyle/>
                  <a:p>
                    <a:pPr>
                      <a:defRPr sz="800" b="0" i="0" u="none" strike="noStrike" baseline="0">
                        <a:solidFill>
                          <a:schemeClr val="tx2"/>
                        </a:solidFill>
                        <a:latin typeface="Arial"/>
                        <a:ea typeface="Arial"/>
                        <a:cs typeface="Arial"/>
                      </a:defRPr>
                    </a:pPr>
                    <a:r>
                      <a:rPr lang="pt-PT" sz="700" b="0" i="0" u="none" strike="noStrike" baseline="0">
                        <a:solidFill>
                          <a:schemeClr val="tx2"/>
                        </a:solidFill>
                        <a:latin typeface="Arial"/>
                        <a:cs typeface="Arial"/>
                      </a:rPr>
                      <a:t>… no final do período </a:t>
                    </a:r>
                    <a:r>
                      <a:rPr lang="pt-PT" sz="600" b="0" i="0" u="none" strike="noStrike" baseline="0">
                        <a:solidFill>
                          <a:schemeClr val="tx2"/>
                        </a:solidFill>
                        <a:latin typeface="Arial"/>
                        <a:cs typeface="Arial"/>
                      </a:rPr>
                      <a:t>(milhares)</a:t>
                    </a:r>
                  </a:p>
                </c:rich>
              </c:tx>
              <c:spPr>
                <a:noFill/>
                <a:ln w="25400">
                  <a:noFill/>
                </a:ln>
              </c:spPr>
              <c:dLblPos val="r"/>
            </c:dLbl>
            <c:delete val="1"/>
            <c:txPr>
              <a:bodyPr/>
              <a:lstStyle/>
              <a:p>
                <a:pPr>
                  <a:defRPr baseline="0">
                    <a:solidFill>
                      <a:schemeClr val="tx2"/>
                    </a:solidFill>
                  </a:defRPr>
                </a:pPr>
                <a:endParaRPr lang="pt-PT"/>
              </a:p>
            </c:txPr>
          </c:dLbls>
          <c:cat>
            <c:strLit>
              <c:ptCount val="155"/>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 </c:v>
              </c:pt>
              <c:pt idx="151">
                <c:v> </c:v>
              </c:pt>
              <c:pt idx="152">
                <c:v> </c:v>
              </c:pt>
              <c:pt idx="153">
                <c:v> </c:v>
              </c:pt>
              <c:pt idx="154">
                <c:v> </c:v>
              </c:pt>
            </c:strLit>
          </c:cat>
          <c:val>
            <c:numLit>
              <c:formatCode>0.000</c:formatCode>
              <c:ptCount val="155"/>
              <c:pt idx="0">
                <c:v>402.60199999999992</c:v>
              </c:pt>
              <c:pt idx="1">
                <c:v>412.49699999999996</c:v>
              </c:pt>
              <c:pt idx="2">
                <c:v>421.05799999999999</c:v>
              </c:pt>
              <c:pt idx="3">
                <c:v>423.59500000000003</c:v>
              </c:pt>
              <c:pt idx="4">
                <c:v>418.53799999999995</c:v>
              </c:pt>
              <c:pt idx="5">
                <c:v>414.14499999999998</c:v>
              </c:pt>
              <c:pt idx="6">
                <c:v>419.375</c:v>
              </c:pt>
              <c:pt idx="7">
                <c:v>420.89099999999996</c:v>
              </c:pt>
              <c:pt idx="8">
                <c:v>440.66800000000001</c:v>
              </c:pt>
              <c:pt idx="9">
                <c:v>447.91699999999986</c:v>
              </c:pt>
              <c:pt idx="10">
                <c:v>453.72699999999986</c:v>
              </c:pt>
              <c:pt idx="11">
                <c:v>452.54199999999992</c:v>
              </c:pt>
              <c:pt idx="12">
                <c:v>464.45</c:v>
              </c:pt>
              <c:pt idx="13">
                <c:v>467.54</c:v>
              </c:pt>
              <c:pt idx="14">
                <c:v>471.089</c:v>
              </c:pt>
              <c:pt idx="15">
                <c:v>462.05599999999993</c:v>
              </c:pt>
              <c:pt idx="16">
                <c:v>452.14000000000004</c:v>
              </c:pt>
              <c:pt idx="17">
                <c:v>444.67899999999992</c:v>
              </c:pt>
              <c:pt idx="18">
                <c:v>446.09099999999995</c:v>
              </c:pt>
              <c:pt idx="19">
                <c:v>449.76</c:v>
              </c:pt>
              <c:pt idx="20">
                <c:v>466.529</c:v>
              </c:pt>
              <c:pt idx="21">
                <c:v>467.80900000000008</c:v>
              </c:pt>
              <c:pt idx="22">
                <c:v>471.19</c:v>
              </c:pt>
              <c:pt idx="23">
                <c:v>468.85199999999992</c:v>
              </c:pt>
              <c:pt idx="24">
                <c:v>483.447</c:v>
              </c:pt>
              <c:pt idx="25">
                <c:v>487.62299999999999</c:v>
              </c:pt>
              <c:pt idx="26">
                <c:v>484.48699999999997</c:v>
              </c:pt>
              <c:pt idx="27">
                <c:v>478.608</c:v>
              </c:pt>
              <c:pt idx="28">
                <c:v>470.274</c:v>
              </c:pt>
              <c:pt idx="29">
                <c:v>463.67599999999999</c:v>
              </c:pt>
              <c:pt idx="30">
                <c:v>460.41199999999986</c:v>
              </c:pt>
              <c:pt idx="31">
                <c:v>464.88799999999992</c:v>
              </c:pt>
              <c:pt idx="32">
                <c:v>482.548</c:v>
              </c:pt>
              <c:pt idx="33">
                <c:v>484.72999999999996</c:v>
              </c:pt>
              <c:pt idx="34">
                <c:v>486.31099999999992</c:v>
              </c:pt>
              <c:pt idx="35">
                <c:v>479.37299999999999</c:v>
              </c:pt>
              <c:pt idx="36">
                <c:v>491.18400000000008</c:v>
              </c:pt>
              <c:pt idx="37">
                <c:v>487.93599999999986</c:v>
              </c:pt>
              <c:pt idx="38">
                <c:v>480.16399999999999</c:v>
              </c:pt>
              <c:pt idx="39">
                <c:v>469.25299999999999</c:v>
              </c:pt>
              <c:pt idx="40">
                <c:v>457.00900000000001</c:v>
              </c:pt>
              <c:pt idx="41">
                <c:v>442.49899999999997</c:v>
              </c:pt>
              <c:pt idx="42">
                <c:v>436.90099999999995</c:v>
              </c:pt>
              <c:pt idx="43">
                <c:v>436.79199999999986</c:v>
              </c:pt>
              <c:pt idx="44">
                <c:v>448.73599999999993</c:v>
              </c:pt>
              <c:pt idx="45">
                <c:v>453.02799999999996</c:v>
              </c:pt>
              <c:pt idx="46">
                <c:v>457.72799999999995</c:v>
              </c:pt>
              <c:pt idx="47">
                <c:v>452.65100000000001</c:v>
              </c:pt>
              <c:pt idx="48">
                <c:v>457.63400000000001</c:v>
              </c:pt>
              <c:pt idx="49">
                <c:v>450.83699999999993</c:v>
              </c:pt>
              <c:pt idx="50">
                <c:v>441.35599999999999</c:v>
              </c:pt>
              <c:pt idx="51">
                <c:v>420.685</c:v>
              </c:pt>
              <c:pt idx="52">
                <c:v>397.48200000000003</c:v>
              </c:pt>
              <c:pt idx="53">
                <c:v>388.61900000000009</c:v>
              </c:pt>
              <c:pt idx="54">
                <c:v>389.57100000000003</c:v>
              </c:pt>
              <c:pt idx="55">
                <c:v>392.03799999999995</c:v>
              </c:pt>
              <c:pt idx="56">
                <c:v>397.92799999999994</c:v>
              </c:pt>
              <c:pt idx="57">
                <c:v>398.79299999999995</c:v>
              </c:pt>
              <c:pt idx="58">
                <c:v>397.19200000000001</c:v>
              </c:pt>
              <c:pt idx="59">
                <c:v>390.28</c:v>
              </c:pt>
              <c:pt idx="60">
                <c:v>399.67399999999992</c:v>
              </c:pt>
              <c:pt idx="61">
                <c:v>398.57900000000001</c:v>
              </c:pt>
              <c:pt idx="62">
                <c:v>391.02599999999995</c:v>
              </c:pt>
              <c:pt idx="63">
                <c:v>386.34100000000001</c:v>
              </c:pt>
              <c:pt idx="64">
                <c:v>383.35700000000008</c:v>
              </c:pt>
              <c:pt idx="65">
                <c:v>382.49799999999993</c:v>
              </c:pt>
              <c:pt idx="66">
                <c:v>381.77599999999995</c:v>
              </c:pt>
              <c:pt idx="67">
                <c:v>389.94400000000002</c:v>
              </c:pt>
              <c:pt idx="68">
                <c:v>395.24299999999999</c:v>
              </c:pt>
              <c:pt idx="69">
                <c:v>400.81400000000002</c:v>
              </c:pt>
              <c:pt idx="70">
                <c:v>408.59799999999996</c:v>
              </c:pt>
              <c:pt idx="71">
                <c:v>416.005</c:v>
              </c:pt>
              <c:pt idx="72">
                <c:v>447.96599999999995</c:v>
              </c:pt>
              <c:pt idx="73">
                <c:v>469.29899999999986</c:v>
              </c:pt>
              <c:pt idx="74">
                <c:v>484.13099999999991</c:v>
              </c:pt>
              <c:pt idx="75">
                <c:v>491.63499999999999</c:v>
              </c:pt>
              <c:pt idx="76">
                <c:v>489.11500000000001</c:v>
              </c:pt>
              <c:pt idx="77">
                <c:v>489.82</c:v>
              </c:pt>
              <c:pt idx="78">
                <c:v>496.68299999999999</c:v>
              </c:pt>
              <c:pt idx="79">
                <c:v>501.66300000000001</c:v>
              </c:pt>
              <c:pt idx="80">
                <c:v>510.35599999999999</c:v>
              </c:pt>
              <c:pt idx="81">
                <c:v>517.52599999999984</c:v>
              </c:pt>
              <c:pt idx="82">
                <c:v>523.67999999999995</c:v>
              </c:pt>
              <c:pt idx="83">
                <c:v>524.67400000000009</c:v>
              </c:pt>
              <c:pt idx="84">
                <c:v>560.3119999999999</c:v>
              </c:pt>
              <c:pt idx="85">
                <c:v>561.31499999999994</c:v>
              </c:pt>
              <c:pt idx="86">
                <c:v>571.75400000000002</c:v>
              </c:pt>
              <c:pt idx="87">
                <c:v>570.76800000000003</c:v>
              </c:pt>
              <c:pt idx="88">
                <c:v>560.75099999999998</c:v>
              </c:pt>
              <c:pt idx="89">
                <c:v>551.86799999999994</c:v>
              </c:pt>
              <c:pt idx="90">
                <c:v>548.06699999999989</c:v>
              </c:pt>
              <c:pt idx="91">
                <c:v>549.654</c:v>
              </c:pt>
              <c:pt idx="92">
                <c:v>555.81999999999994</c:v>
              </c:pt>
              <c:pt idx="93">
                <c:v>550.84599999999989</c:v>
              </c:pt>
              <c:pt idx="94">
                <c:v>546.92599999999993</c:v>
              </c:pt>
              <c:pt idx="95">
                <c:v>541.83999999999992</c:v>
              </c:pt>
              <c:pt idx="96">
                <c:v>557.24400000000003</c:v>
              </c:pt>
              <c:pt idx="97">
                <c:v>555.54699999999991</c:v>
              </c:pt>
              <c:pt idx="98">
                <c:v>551.86099999999988</c:v>
              </c:pt>
              <c:pt idx="99">
                <c:v>541.97400000000005</c:v>
              </c:pt>
              <c:pt idx="100">
                <c:v>530.61599999999999</c:v>
              </c:pt>
              <c:pt idx="101">
                <c:v>518.70500000000004</c:v>
              </c:pt>
              <c:pt idx="102">
                <c:v>524.11800000000005</c:v>
              </c:pt>
              <c:pt idx="103">
                <c:v>533.37199999999996</c:v>
              </c:pt>
              <c:pt idx="104">
                <c:v>554.08600000000001</c:v>
              </c:pt>
              <c:pt idx="105">
                <c:v>567.25</c:v>
              </c:pt>
              <c:pt idx="106">
                <c:v>583.41999999999996</c:v>
              </c:pt>
              <c:pt idx="107">
                <c:v>605.13400000000001</c:v>
              </c:pt>
              <c:pt idx="108">
                <c:v>637.66199999999992</c:v>
              </c:pt>
              <c:pt idx="109">
                <c:v>648.01800000000003</c:v>
              </c:pt>
              <c:pt idx="110">
                <c:v>661.40300000000002</c:v>
              </c:pt>
              <c:pt idx="111">
                <c:v>655.89800000000002</c:v>
              </c:pt>
              <c:pt idx="112">
                <c:v>641.22199999999998</c:v>
              </c:pt>
              <c:pt idx="113">
                <c:v>645.95499999999993</c:v>
              </c:pt>
              <c:pt idx="114">
                <c:v>655.34199999999987</c:v>
              </c:pt>
              <c:pt idx="115">
                <c:v>673.42099999999994</c:v>
              </c:pt>
              <c:pt idx="116">
                <c:v>683.5569999999999</c:v>
              </c:pt>
              <c:pt idx="117">
                <c:v>695</c:v>
              </c:pt>
              <c:pt idx="118">
                <c:v>697.7890000000001</c:v>
              </c:pt>
              <c:pt idx="119">
                <c:v>710.65199999999993</c:v>
              </c:pt>
              <c:pt idx="120">
                <c:v>740.0619999999999</c:v>
              </c:pt>
              <c:pt idx="121">
                <c:v>739.61099999999999</c:v>
              </c:pt>
              <c:pt idx="122">
                <c:v>734.44799999999987</c:v>
              </c:pt>
              <c:pt idx="123">
                <c:v>728.51199999999983</c:v>
              </c:pt>
              <c:pt idx="124">
                <c:v>703.20500000000004</c:v>
              </c:pt>
              <c:pt idx="125">
                <c:v>689.93299999999988</c:v>
              </c:pt>
              <c:pt idx="126">
                <c:v>688.09900000000005</c:v>
              </c:pt>
              <c:pt idx="127">
                <c:v>695.06499999999994</c:v>
              </c:pt>
              <c:pt idx="128">
                <c:v>697.29600000000005</c:v>
              </c:pt>
              <c:pt idx="129">
                <c:v>694.904</c:v>
              </c:pt>
              <c:pt idx="130">
                <c:v>692.01900000000001</c:v>
              </c:pt>
              <c:pt idx="131">
                <c:v>690.53499999999997</c:v>
              </c:pt>
              <c:pt idx="132">
                <c:v>705.32699999999988</c:v>
              </c:pt>
              <c:pt idx="133">
                <c:v>700.95399999999984</c:v>
              </c:pt>
              <c:pt idx="134">
                <c:v>689.82499999999993</c:v>
              </c:pt>
              <c:pt idx="135">
                <c:v>668.02300000000002</c:v>
              </c:pt>
              <c:pt idx="136">
                <c:v>636.41</c:v>
              </c:pt>
              <c:pt idx="137">
                <c:v>614.98199999999997</c:v>
              </c:pt>
              <c:pt idx="138">
                <c:v>611.69600000000003</c:v>
              </c:pt>
              <c:pt idx="139">
                <c:v>624.23</c:v>
              </c:pt>
              <c:pt idx="140">
                <c:v>616.62199999999996</c:v>
              </c:pt>
              <c:pt idx="141">
                <c:v>605.51599999999996</c:v>
              </c:pt>
              <c:pt idx="142">
                <c:v>598.08299999999997</c:v>
              </c:pt>
              <c:pt idx="143">
                <c:v>598.58100000000002</c:v>
              </c:pt>
              <c:pt idx="144">
                <c:v>615.654</c:v>
              </c:pt>
              <c:pt idx="145">
                <c:v>604.31399999999996</c:v>
              </c:pt>
              <c:pt idx="146">
                <c:v>590.60500000000002</c:v>
              </c:pt>
              <c:pt idx="147">
                <c:v>573.38199999999983</c:v>
              </c:pt>
              <c:pt idx="148">
                <c:v>554.07000000000005</c:v>
              </c:pt>
              <c:pt idx="149">
                <c:v>536.65599999999984</c:v>
              </c:pt>
            </c:numLit>
          </c:val>
        </c:ser>
        <c:marker val="1"/>
        <c:axId val="193109376"/>
        <c:axId val="193115264"/>
      </c:lineChart>
      <c:lineChart>
        <c:grouping val="standard"/>
        <c:ser>
          <c:idx val="1"/>
          <c:order val="1"/>
          <c:tx>
            <c:v>longo VH%</c:v>
          </c:tx>
          <c:spPr>
            <a:ln w="25400">
              <a:solidFill>
                <a:srgbClr val="808080"/>
              </a:solidFill>
              <a:prstDash val="solid"/>
            </a:ln>
          </c:spPr>
          <c:marker>
            <c:symbol val="none"/>
          </c:marker>
          <c:dLbls>
            <c:dLbl>
              <c:idx val="37"/>
              <c:layout>
                <c:manualLayout>
                  <c:x val="0.36909833400734282"/>
                  <c:y val="-0.13536307961504812"/>
                </c:manualLayout>
              </c:layout>
              <c:tx>
                <c:rich>
                  <a:bodyPr/>
                  <a:lstStyle/>
                  <a:p>
                    <a:pPr>
                      <a:defRPr sz="800" b="0" i="0" u="none" strike="noStrike" baseline="0">
                        <a:solidFill>
                          <a:srgbClr val="000000"/>
                        </a:solidFill>
                        <a:latin typeface="Arial"/>
                        <a:ea typeface="Arial"/>
                        <a:cs typeface="Arial"/>
                      </a:defRPr>
                    </a:pPr>
                    <a:r>
                      <a:rPr lang="pt-PT" sz="700" b="0" i="0" u="none" strike="noStrike" baseline="0">
                        <a:solidFill>
                          <a:srgbClr val="333333"/>
                        </a:solidFill>
                        <a:latin typeface="Arial"/>
                        <a:cs typeface="Arial"/>
                      </a:rPr>
                      <a:t>…ao longo do período </a:t>
                    </a:r>
                    <a:r>
                      <a:rPr lang="pt-PT" sz="600" b="0" i="0" u="none" strike="noStrike" baseline="0">
                        <a:solidFill>
                          <a:srgbClr val="333333"/>
                        </a:solidFill>
                        <a:latin typeface="Arial"/>
                        <a:cs typeface="Arial"/>
                      </a:rPr>
                      <a:t>(vh)</a:t>
                    </a:r>
                  </a:p>
                </c:rich>
              </c:tx>
              <c:spPr>
                <a:noFill/>
                <a:ln w="25400">
                  <a:noFill/>
                </a:ln>
              </c:spPr>
              <c:dLblPos val="r"/>
            </c:dLbl>
            <c:delete val="1"/>
          </c:dLbls>
          <c:cat>
            <c:strLit>
              <c:ptCount val="155"/>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 </c:v>
              </c:pt>
              <c:pt idx="151">
                <c:v> </c:v>
              </c:pt>
              <c:pt idx="152">
                <c:v> </c:v>
              </c:pt>
              <c:pt idx="153">
                <c:v> </c:v>
              </c:pt>
              <c:pt idx="154">
                <c:v> </c:v>
              </c:pt>
            </c:strLit>
          </c:cat>
          <c:val>
            <c:numLit>
              <c:formatCode>0.0</c:formatCode>
              <c:ptCount val="155"/>
              <c:pt idx="0">
                <c:v>18.363751817939722</c:v>
              </c:pt>
              <c:pt idx="1">
                <c:v>25.21924223073648</c:v>
              </c:pt>
              <c:pt idx="2">
                <c:v>23.4470716207706</c:v>
              </c:pt>
              <c:pt idx="3">
                <c:v>12.864659375774769</c:v>
              </c:pt>
              <c:pt idx="4">
                <c:v>15.684421534936989</c:v>
              </c:pt>
              <c:pt idx="5">
                <c:v>10.681557846506285</c:v>
              </c:pt>
              <c:pt idx="6">
                <c:v>11.914483528188494</c:v>
              </c:pt>
              <c:pt idx="7">
                <c:v>5.8919506889050224</c:v>
              </c:pt>
              <c:pt idx="8">
                <c:v>8.1377097213017429</c:v>
              </c:pt>
              <c:pt idx="9">
                <c:v>-0.48061287175225081</c:v>
              </c:pt>
              <c:pt idx="10">
                <c:v>-2.0618117531789775</c:v>
              </c:pt>
              <c:pt idx="11">
                <c:v>3.988277979346933</c:v>
              </c:pt>
              <c:pt idx="12">
                <c:v>-8.1008583690987059</c:v>
              </c:pt>
              <c:pt idx="13">
                <c:v>-3.5243988123569219</c:v>
              </c:pt>
              <c:pt idx="14">
                <c:v>8.6840579710144787</c:v>
              </c:pt>
              <c:pt idx="15">
                <c:v>-2.0038563862244008</c:v>
              </c:pt>
              <c:pt idx="16">
                <c:v>-3.7948362502166049</c:v>
              </c:pt>
              <c:pt idx="17">
                <c:v>3.7832399022567302</c:v>
              </c:pt>
              <c:pt idx="18">
                <c:v>2.2660835278465194E-3</c:v>
              </c:pt>
              <c:pt idx="19">
                <c:v>18.007761228100215</c:v>
              </c:pt>
              <c:pt idx="20">
                <c:v>15.490936068640739</c:v>
              </c:pt>
              <c:pt idx="21">
                <c:v>-6.8681917211328987</c:v>
              </c:pt>
              <c:pt idx="22">
                <c:v>14.242839433679123</c:v>
              </c:pt>
              <c:pt idx="23">
                <c:v>5.6013312219866274</c:v>
              </c:pt>
              <c:pt idx="24">
                <c:v>6.2463514302393506</c:v>
              </c:pt>
              <c:pt idx="25">
                <c:v>3.4628576798383599</c:v>
              </c:pt>
              <c:pt idx="26">
                <c:v>0.46084915724344816</c:v>
              </c:pt>
              <c:pt idx="27">
                <c:v>9.5591531755915273</c:v>
              </c:pt>
              <c:pt idx="28">
                <c:v>9.9397900370522763</c:v>
              </c:pt>
              <c:pt idx="29">
                <c:v>15.697626104540042</c:v>
              </c:pt>
              <c:pt idx="30">
                <c:v>-2.9798323136188678</c:v>
              </c:pt>
              <c:pt idx="31">
                <c:v>2.5146891699107772</c:v>
              </c:pt>
              <c:pt idx="32">
                <c:v>-3.9645854571352728</c:v>
              </c:pt>
              <c:pt idx="33">
                <c:v>2.9865294266721243</c:v>
              </c:pt>
              <c:pt idx="34">
                <c:v>0.91566723776890235</c:v>
              </c:pt>
              <c:pt idx="35">
                <c:v>7.426421999695032</c:v>
              </c:pt>
              <c:pt idx="36">
                <c:v>7.7578872740162934</c:v>
              </c:pt>
              <c:pt idx="37">
                <c:v>-0.95140781108082884</c:v>
              </c:pt>
              <c:pt idx="38">
                <c:v>10.151637429384543</c:v>
              </c:pt>
              <c:pt idx="39">
                <c:v>-12.392016004364827</c:v>
              </c:pt>
              <c:pt idx="40">
                <c:v>2.5932080417534698</c:v>
              </c:pt>
              <c:pt idx="41">
                <c:v>-7.6613675541092899E-2</c:v>
              </c:pt>
              <c:pt idx="42">
                <c:v>1.9595936003737213</c:v>
              </c:pt>
              <c:pt idx="43">
                <c:v>2.0331627237776262</c:v>
              </c:pt>
              <c:pt idx="44">
                <c:v>-5.1374145703068184</c:v>
              </c:pt>
              <c:pt idx="45">
                <c:v>8.8493062522478247</c:v>
              </c:pt>
              <c:pt idx="46">
                <c:v>2.6994397389221052</c:v>
              </c:pt>
              <c:pt idx="47">
                <c:v>-1.199488975111185</c:v>
              </c:pt>
              <c:pt idx="48">
                <c:v>-5.9345033472046236</c:v>
              </c:pt>
              <c:pt idx="49">
                <c:v>-1.8133467825130143</c:v>
              </c:pt>
              <c:pt idx="50">
                <c:v>-10.340107199321324</c:v>
              </c:pt>
              <c:pt idx="51">
                <c:v>-1.4868827360718264</c:v>
              </c:pt>
              <c:pt idx="52">
                <c:v>-2.6759438804608178</c:v>
              </c:pt>
              <c:pt idx="53">
                <c:v>-5.7049070346942727</c:v>
              </c:pt>
              <c:pt idx="54">
                <c:v>2.8794612177578172</c:v>
              </c:pt>
              <c:pt idx="55">
                <c:v>-6.0750364086086144</c:v>
              </c:pt>
              <c:pt idx="56">
                <c:v>-13.23635360301669</c:v>
              </c:pt>
              <c:pt idx="57">
                <c:v>-3.3649833055091731</c:v>
              </c:pt>
              <c:pt idx="58">
                <c:v>-12.736490209764519</c:v>
              </c:pt>
              <c:pt idx="59">
                <c:v>-15.136131797610219</c:v>
              </c:pt>
              <c:pt idx="60">
                <c:v>-3.3870149853992837</c:v>
              </c:pt>
              <c:pt idx="61">
                <c:v>2.7153864113938826</c:v>
              </c:pt>
              <c:pt idx="62">
                <c:v>-7.5479001354751274</c:v>
              </c:pt>
              <c:pt idx="63">
                <c:v>21.472974396796964</c:v>
              </c:pt>
              <c:pt idx="64">
                <c:v>-0.22502461206693747</c:v>
              </c:pt>
              <c:pt idx="65">
                <c:v>10.466268580866478</c:v>
              </c:pt>
              <c:pt idx="66">
                <c:v>12.996815924829107</c:v>
              </c:pt>
              <c:pt idx="67">
                <c:v>6.1923162117594837</c:v>
              </c:pt>
              <c:pt idx="68">
                <c:v>16.418147768630085</c:v>
              </c:pt>
              <c:pt idx="69">
                <c:v>18.774856484730677</c:v>
              </c:pt>
              <c:pt idx="70">
                <c:v>24.835817125536757</c:v>
              </c:pt>
              <c:pt idx="71">
                <c:v>37.141647855530479</c:v>
              </c:pt>
              <c:pt idx="72">
                <c:v>27.296749438934331</c:v>
              </c:pt>
              <c:pt idx="73">
                <c:v>37.696906326006406</c:v>
              </c:pt>
              <c:pt idx="74">
                <c:v>52.915590910148154</c:v>
              </c:pt>
              <c:pt idx="75">
                <c:v>26.229508196721316</c:v>
              </c:pt>
              <c:pt idx="76">
                <c:v>21.848423624489023</c:v>
              </c:pt>
              <c:pt idx="77">
                <c:v>21.523209274508918</c:v>
              </c:pt>
              <c:pt idx="78">
                <c:v>18.546543706155912</c:v>
              </c:pt>
              <c:pt idx="79">
                <c:v>17.572484761397078</c:v>
              </c:pt>
              <c:pt idx="80">
                <c:v>10.154032931178405</c:v>
              </c:pt>
              <c:pt idx="81">
                <c:v>-0.78937001909032967</c:v>
              </c:pt>
              <c:pt idx="82">
                <c:v>3.1986106193198078</c:v>
              </c:pt>
              <c:pt idx="83">
                <c:v>-1.5184247885932978</c:v>
              </c:pt>
              <c:pt idx="84">
                <c:v>-1.0478573662809021</c:v>
              </c:pt>
              <c:pt idx="85">
                <c:v>-9.2394803308186297</c:v>
              </c:pt>
              <c:pt idx="86">
                <c:v>-2.0717034513180077</c:v>
              </c:pt>
              <c:pt idx="87">
                <c:v>-7.4967360681646449</c:v>
              </c:pt>
              <c:pt idx="88">
                <c:v>-7.2590907338140562</c:v>
              </c:pt>
              <c:pt idx="89">
                <c:v>-12.763339705854515</c:v>
              </c:pt>
              <c:pt idx="90">
                <c:v>-13.84807180851063</c:v>
              </c:pt>
              <c:pt idx="91">
                <c:v>-0.52435490547813057</c:v>
              </c:pt>
              <c:pt idx="92">
                <c:v>-5.4142672140633072</c:v>
              </c:pt>
              <c:pt idx="93">
                <c:v>-13.290878270032522</c:v>
              </c:pt>
              <c:pt idx="94">
                <c:v>-6.4587281877001592</c:v>
              </c:pt>
              <c:pt idx="95">
                <c:v>-0.81061318291028028</c:v>
              </c:pt>
              <c:pt idx="96">
                <c:v>-9.0923459344511954</c:v>
              </c:pt>
              <c:pt idx="97">
                <c:v>-8.3994179701709655</c:v>
              </c:pt>
              <c:pt idx="98">
                <c:v>-15.211009459312528</c:v>
              </c:pt>
              <c:pt idx="99">
                <c:v>-14.617070271876397</c:v>
              </c:pt>
              <c:pt idx="100">
                <c:v>4.9562379160516423</c:v>
              </c:pt>
              <c:pt idx="101">
                <c:v>4.6888561013712859</c:v>
              </c:pt>
              <c:pt idx="102">
                <c:v>6.1857261378764674</c:v>
              </c:pt>
              <c:pt idx="103">
                <c:v>6.6048391891088576</c:v>
              </c:pt>
              <c:pt idx="104">
                <c:v>17.195875087392224</c:v>
              </c:pt>
              <c:pt idx="105">
                <c:v>22.427700870055293</c:v>
              </c:pt>
              <c:pt idx="106">
                <c:v>20.015370910551766</c:v>
              </c:pt>
              <c:pt idx="107">
                <c:v>35.198095920129788</c:v>
              </c:pt>
              <c:pt idx="108">
                <c:v>19.883355197648147</c:v>
              </c:pt>
              <c:pt idx="109">
                <c:v>19.590167189547671</c:v>
              </c:pt>
              <c:pt idx="110">
                <c:v>19.859676119293628</c:v>
              </c:pt>
              <c:pt idx="111">
                <c:v>15.188028797007203</c:v>
              </c:pt>
              <c:pt idx="112">
                <c:v>12.577993463404978</c:v>
              </c:pt>
              <c:pt idx="113">
                <c:v>16.406557648863181</c:v>
              </c:pt>
              <c:pt idx="114">
                <c:v>12.959026074316361</c:v>
              </c:pt>
              <c:pt idx="115">
                <c:v>12.35036062160755</c:v>
              </c:pt>
              <c:pt idx="116">
                <c:v>-7.0517759936367552</c:v>
              </c:pt>
              <c:pt idx="117">
                <c:v>8.9624812981931274</c:v>
              </c:pt>
              <c:pt idx="118">
                <c:v>1.6897103769465851</c:v>
              </c:pt>
              <c:pt idx="119">
                <c:v>-15.566772605471435</c:v>
              </c:pt>
              <c:pt idx="120">
                <c:v>-1.7508470777465759</c:v>
              </c:pt>
              <c:pt idx="121">
                <c:v>-5.1736733745101917</c:v>
              </c:pt>
              <c:pt idx="122">
                <c:v>-2.9574042091427337</c:v>
              </c:pt>
              <c:pt idx="123">
                <c:v>9.5015105740181127</c:v>
              </c:pt>
              <c:pt idx="124">
                <c:v>-3.9922582915457023</c:v>
              </c:pt>
              <c:pt idx="125">
                <c:v>-6.3705154455621757</c:v>
              </c:pt>
              <c:pt idx="126">
                <c:v>1.2579021024015979</c:v>
              </c:pt>
              <c:pt idx="127">
                <c:v>-3.9377895433487682</c:v>
              </c:pt>
              <c:pt idx="128">
                <c:v>7.2043643365245815</c:v>
              </c:pt>
              <c:pt idx="129">
                <c:v>4.6856433682765042</c:v>
              </c:pt>
              <c:pt idx="130">
                <c:v>-2.083840219833677</c:v>
              </c:pt>
              <c:pt idx="131">
                <c:v>6.6554727286146651</c:v>
              </c:pt>
              <c:pt idx="132">
                <c:v>-0.40659679821795086</c:v>
              </c:pt>
              <c:pt idx="133">
                <c:v>2.9433394032777564</c:v>
              </c:pt>
              <c:pt idx="134">
                <c:v>-11.692443380476892</c:v>
              </c:pt>
              <c:pt idx="135">
                <c:v>-9.2788660504897198</c:v>
              </c:pt>
              <c:pt idx="136">
                <c:v>-8.9121430927683889</c:v>
              </c:pt>
              <c:pt idx="137">
                <c:v>-3.8469583737425701</c:v>
              </c:pt>
              <c:pt idx="138">
                <c:v>-8.5894930817010504</c:v>
              </c:pt>
              <c:pt idx="139">
                <c:v>-6.3141577678263872</c:v>
              </c:pt>
              <c:pt idx="140">
                <c:v>-4.3354619836360024</c:v>
              </c:pt>
              <c:pt idx="141">
                <c:v>-7.4611242133407307</c:v>
              </c:pt>
              <c:pt idx="142">
                <c:v>-8.2248045019367204</c:v>
              </c:pt>
              <c:pt idx="143">
                <c:v>-1.9981661851460888</c:v>
              </c:pt>
              <c:pt idx="144">
                <c:v>-7.1909779298822469</c:v>
              </c:pt>
              <c:pt idx="145">
                <c:v>-5.3033524399163214</c:v>
              </c:pt>
              <c:pt idx="146">
                <c:v>8.0970215801676506</c:v>
              </c:pt>
              <c:pt idx="147">
                <c:v>2.193457641938013</c:v>
              </c:pt>
              <c:pt idx="148">
                <c:v>-3.1205359837434443</c:v>
              </c:pt>
              <c:pt idx="149">
                <c:v>6.1031563958547483</c:v>
              </c:pt>
            </c:numLit>
          </c:val>
        </c:ser>
        <c:marker val="1"/>
        <c:axId val="193116800"/>
        <c:axId val="193417600"/>
      </c:lineChart>
      <c:catAx>
        <c:axId val="193109376"/>
        <c:scaling>
          <c:orientation val="minMax"/>
        </c:scaling>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93115264"/>
        <c:crosses val="autoZero"/>
        <c:auto val="1"/>
        <c:lblAlgn val="ctr"/>
        <c:lblOffset val="100"/>
        <c:tickLblSkip val="1"/>
        <c:tickMarkSkip val="1"/>
      </c:catAx>
      <c:valAx>
        <c:axId val="193115264"/>
        <c:scaling>
          <c:orientation val="minMax"/>
          <c:max val="800"/>
          <c:min val="100"/>
        </c:scaling>
        <c:axPos val="l"/>
        <c:numFmt formatCode="0" sourceLinked="0"/>
        <c:maj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93109376"/>
        <c:crosses val="autoZero"/>
        <c:crossBetween val="between"/>
        <c:majorUnit val="100"/>
        <c:minorUnit val="100"/>
      </c:valAx>
      <c:catAx>
        <c:axId val="193116800"/>
        <c:scaling>
          <c:orientation val="minMax"/>
        </c:scaling>
        <c:delete val="1"/>
        <c:axPos val="b"/>
        <c:numFmt formatCode="0.0" sourceLinked="1"/>
        <c:tickLblPos val="none"/>
        <c:crossAx val="193417600"/>
        <c:crosses val="autoZero"/>
        <c:auto val="1"/>
        <c:lblAlgn val="ctr"/>
        <c:lblOffset val="100"/>
      </c:catAx>
      <c:valAx>
        <c:axId val="193417600"/>
        <c:scaling>
          <c:orientation val="minMax"/>
          <c:max val="100"/>
          <c:min val="-30"/>
        </c:scaling>
        <c:axPos val="r"/>
        <c:numFmt formatCode="0" sourceLinked="0"/>
        <c:majorTickMark val="none"/>
        <c:tickLblPos val="nextTo"/>
        <c:spPr>
          <a:ln w="3175">
            <a:solidFill>
              <a:srgbClr val="FFFFFF"/>
            </a:solidFill>
            <a:prstDash val="solid"/>
          </a:ln>
        </c:spPr>
        <c:txPr>
          <a:bodyPr rot="0" vert="horz"/>
          <a:lstStyle/>
          <a:p>
            <a:pPr>
              <a:defRPr sz="600" b="0" i="0" u="none" strike="noStrike" baseline="0">
                <a:solidFill>
                  <a:schemeClr val="tx2"/>
                </a:solidFill>
                <a:latin typeface="Arial"/>
                <a:ea typeface="Arial"/>
                <a:cs typeface="Arial"/>
              </a:defRPr>
            </a:pPr>
            <a:endParaRPr lang="pt-PT"/>
          </a:p>
        </c:txPr>
        <c:crossAx val="193116800"/>
        <c:crosses val="max"/>
        <c:crossBetween val="between"/>
      </c:valAx>
      <c:spPr>
        <a:gradFill rotWithShape="0">
          <a:gsLst>
            <a:gs pos="0">
              <a:srgbClr val="EBF7FF"/>
            </a:gs>
            <a:gs pos="100000">
              <a:srgbClr val="FFFFFF"/>
            </a:gs>
          </a:gsLst>
          <a:lin ang="5400000" scaled="1"/>
        </a:gradFill>
        <a:ln w="25400">
          <a:noFill/>
        </a:ln>
      </c:spPr>
    </c:plotArea>
    <c:plotVisOnly val="1"/>
    <c:dispBlanksAs val="gap"/>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c:lang val="pt-PT"/>
  <c:chart>
    <c:title>
      <c:tx>
        <c:rich>
          <a:bodyPr/>
          <a:lstStyle/>
          <a:p>
            <a:pPr algn="ct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perspetivas de evolução do emprego nos próximos 3 meses</a:t>
            </a:r>
            <a:r>
              <a:rPr lang="pt-PT" sz="800" b="0" i="0" u="none" strike="noStrike" baseline="0">
                <a:solidFill>
                  <a:schemeClr val="tx2"/>
                </a:solidFill>
                <a:latin typeface="Arial"/>
                <a:cs typeface="Arial"/>
              </a:rPr>
              <a:t> </a:t>
            </a:r>
            <a:r>
              <a:rPr lang="pt-PT" sz="700" b="0" i="0" u="none" strike="noStrike" baseline="0">
                <a:solidFill>
                  <a:schemeClr val="tx2"/>
                </a:solidFill>
                <a:latin typeface="Arial"/>
                <a:cs typeface="Arial"/>
              </a:rPr>
              <a:t>(sre/mm3m)</a:t>
            </a:r>
          </a:p>
        </c:rich>
      </c:tx>
      <c:layout>
        <c:manualLayout>
          <c:xMode val="edge"/>
          <c:yMode val="edge"/>
          <c:x val="0.10682523734978262"/>
          <c:y val="5.4945054945054984E-3"/>
        </c:manualLayout>
      </c:layout>
      <c:spPr>
        <a:noFill/>
        <a:ln w="25400">
          <a:noFill/>
        </a:ln>
      </c:spPr>
    </c:title>
    <c:plotArea>
      <c:layout>
        <c:manualLayout>
          <c:layoutTarget val="inner"/>
          <c:xMode val="edge"/>
          <c:yMode val="edge"/>
          <c:x val="8.3086173796500948E-2"/>
          <c:y val="0.20329670329670341"/>
          <c:w val="0.90504582171188463"/>
          <c:h val="0.51648351648351665"/>
        </c:manualLayout>
      </c:layout>
      <c:lineChart>
        <c:grouping val="standard"/>
        <c:ser>
          <c:idx val="0"/>
          <c:order val="0"/>
          <c:tx>
            <c:v>industria</c:v>
          </c:tx>
          <c:spPr>
            <a:ln w="25400">
              <a:solidFill>
                <a:srgbClr val="808080"/>
              </a:solidFill>
              <a:prstDash val="solid"/>
            </a:ln>
          </c:spPr>
          <c:marker>
            <c:symbol val="none"/>
          </c:marker>
          <c:dLbls>
            <c:dLbl>
              <c:idx val="8"/>
              <c:layout>
                <c:manualLayout>
                  <c:x val="0.56620699008368669"/>
                  <c:y val="-6.846413429090599E-2"/>
                </c:manualLayout>
              </c:layout>
              <c:tx>
                <c:rich>
                  <a:bodyPr/>
                  <a:lstStyle/>
                  <a:p>
                    <a:pPr>
                      <a:defRPr sz="800" b="0" i="0" u="none" strike="noStrike" baseline="0">
                        <a:solidFill>
                          <a:schemeClr val="bg1">
                            <a:lumMod val="50000"/>
                          </a:schemeClr>
                        </a:solidFill>
                        <a:latin typeface="Arial"/>
                        <a:ea typeface="Arial"/>
                        <a:cs typeface="Arial"/>
                      </a:defRPr>
                    </a:pPr>
                    <a:r>
                      <a:rPr lang="pt-PT" sz="700" b="1" i="0" u="none" strike="noStrike" baseline="0">
                        <a:solidFill>
                          <a:schemeClr val="bg1">
                            <a:lumMod val="50000"/>
                          </a:schemeClr>
                        </a:solidFill>
                        <a:latin typeface="Arial"/>
                        <a:cs typeface="Arial"/>
                      </a:rPr>
                      <a:t>indústria </a:t>
                    </a:r>
                  </a:p>
                </c:rich>
              </c:tx>
              <c:spPr>
                <a:noFill/>
                <a:ln w="25400">
                  <a:noFill/>
                </a:ln>
              </c:spPr>
              <c:dLblPos val="r"/>
            </c:dLbl>
            <c:delete val="1"/>
            <c:txPr>
              <a:bodyPr/>
              <a:lstStyle/>
              <a:p>
                <a:pPr>
                  <a:defRPr>
                    <a:solidFill>
                      <a:schemeClr val="bg1">
                        <a:lumMod val="50000"/>
                      </a:schemeClr>
                    </a:solidFill>
                  </a:defRPr>
                </a:pPr>
                <a:endParaRPr lang="pt-PT"/>
              </a:p>
            </c:txPr>
          </c:dLbls>
          <c:cat>
            <c:strLit>
              <c:ptCount val="155"/>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 </c:v>
              </c:pt>
              <c:pt idx="151">
                <c:v> </c:v>
              </c:pt>
              <c:pt idx="152">
                <c:v> </c:v>
              </c:pt>
              <c:pt idx="153">
                <c:v> </c:v>
              </c:pt>
              <c:pt idx="154">
                <c:v> </c:v>
              </c:pt>
            </c:strLit>
          </c:cat>
          <c:val>
            <c:numLit>
              <c:formatCode>0.0</c:formatCode>
              <c:ptCount val="155"/>
              <c:pt idx="0">
                <c:v>-12</c:v>
              </c:pt>
              <c:pt idx="1">
                <c:v>-12</c:v>
              </c:pt>
              <c:pt idx="2">
                <c:v>-12.036239894658333</c:v>
              </c:pt>
              <c:pt idx="3">
                <c:v>-13.702906561325001</c:v>
              </c:pt>
              <c:pt idx="4">
                <c:v>-14.369573227991667</c:v>
              </c:pt>
              <c:pt idx="5">
                <c:v>-13.369573227991667</c:v>
              </c:pt>
              <c:pt idx="6">
                <c:v>-12.036239894658333</c:v>
              </c:pt>
              <c:pt idx="7">
                <c:v>-12.369573227991667</c:v>
              </c:pt>
              <c:pt idx="8">
                <c:v>-12.369573227991667</c:v>
              </c:pt>
              <c:pt idx="9">
                <c:v>-12.036239894658333</c:v>
              </c:pt>
              <c:pt idx="10">
                <c:v>-12.702906561325001</c:v>
              </c:pt>
              <c:pt idx="11">
                <c:v>-12.702906561325001</c:v>
              </c:pt>
              <c:pt idx="12">
                <c:v>-13.036239894658333</c:v>
              </c:pt>
              <c:pt idx="13">
                <c:v>-11.369573227991667</c:v>
              </c:pt>
              <c:pt idx="14">
                <c:v>-11.369573227991667</c:v>
              </c:pt>
              <c:pt idx="15">
                <c:v>-11.036239894658333</c:v>
              </c:pt>
              <c:pt idx="16">
                <c:v>-11.036239894658333</c:v>
              </c:pt>
              <c:pt idx="17">
                <c:v>-11.036239894658333</c:v>
              </c:pt>
              <c:pt idx="18">
                <c:v>-11.702906561325001</c:v>
              </c:pt>
              <c:pt idx="19">
                <c:v>-12.036239894658333</c:v>
              </c:pt>
              <c:pt idx="20">
                <c:v>-12.702906561325001</c:v>
              </c:pt>
              <c:pt idx="21">
                <c:v>-13.369573227991667</c:v>
              </c:pt>
              <c:pt idx="22">
                <c:v>-13.369573227991667</c:v>
              </c:pt>
              <c:pt idx="23">
                <c:v>-13.036239894658333</c:v>
              </c:pt>
              <c:pt idx="24">
                <c:v>-10.702906561325001</c:v>
              </c:pt>
              <c:pt idx="25">
                <c:v>-12.036239894658333</c:v>
              </c:pt>
              <c:pt idx="26">
                <c:v>-12.036239894658333</c:v>
              </c:pt>
              <c:pt idx="27">
                <c:v>-13.369573227991667</c:v>
              </c:pt>
              <c:pt idx="28">
                <c:v>-11.369573227991667</c:v>
              </c:pt>
              <c:pt idx="29">
                <c:v>-11.369573227991667</c:v>
              </c:pt>
              <c:pt idx="30">
                <c:v>-11.036239894658333</c:v>
              </c:pt>
              <c:pt idx="31">
                <c:v>-11.369573227991667</c:v>
              </c:pt>
              <c:pt idx="32">
                <c:v>-12.036239894658333</c:v>
              </c:pt>
              <c:pt idx="33">
                <c:v>-12.036239894658333</c:v>
              </c:pt>
              <c:pt idx="34">
                <c:v>-12.702906561325001</c:v>
              </c:pt>
              <c:pt idx="35">
                <c:v>-12.369573227991667</c:v>
              </c:pt>
              <c:pt idx="36">
                <c:v>-13.702906561325001</c:v>
              </c:pt>
              <c:pt idx="37">
                <c:v>-12.702906561325001</c:v>
              </c:pt>
              <c:pt idx="38">
                <c:v>-10.369573227991669</c:v>
              </c:pt>
              <c:pt idx="39">
                <c:v>-8.7029065613250012</c:v>
              </c:pt>
              <c:pt idx="40">
                <c:v>-8.0362398946583351</c:v>
              </c:pt>
              <c:pt idx="41">
                <c:v>-6.0362398946583342</c:v>
              </c:pt>
              <c:pt idx="42">
                <c:v>-3.7029065613250003</c:v>
              </c:pt>
              <c:pt idx="43">
                <c:v>-2.3695732279916673</c:v>
              </c:pt>
              <c:pt idx="44">
                <c:v>-3.7029065613250003</c:v>
              </c:pt>
              <c:pt idx="45">
                <c:v>-5.3695732279916664</c:v>
              </c:pt>
              <c:pt idx="46">
                <c:v>-5.3695732279916664</c:v>
              </c:pt>
              <c:pt idx="47">
                <c:v>-6.3695732279916664</c:v>
              </c:pt>
              <c:pt idx="48">
                <c:v>-5.3695732279916664</c:v>
              </c:pt>
              <c:pt idx="49">
                <c:v>-6.0362398946583342</c:v>
              </c:pt>
              <c:pt idx="50">
                <c:v>-4.7029065613249985</c:v>
              </c:pt>
              <c:pt idx="51">
                <c:v>-3.7029065613250003</c:v>
              </c:pt>
              <c:pt idx="52">
                <c:v>-3.0362398946583333</c:v>
              </c:pt>
              <c:pt idx="53">
                <c:v>-1.7029065613250001</c:v>
              </c:pt>
              <c:pt idx="54">
                <c:v>-2.0362398946583333</c:v>
              </c:pt>
              <c:pt idx="55">
                <c:v>-2.3695732279916673</c:v>
              </c:pt>
              <c:pt idx="56">
                <c:v>-2.7029065613250003</c:v>
              </c:pt>
              <c:pt idx="57">
                <c:v>-2.7029065613250003</c:v>
              </c:pt>
              <c:pt idx="58">
                <c:v>-3.3695732279916673</c:v>
              </c:pt>
              <c:pt idx="59">
                <c:v>-2.7029065613250003</c:v>
              </c:pt>
              <c:pt idx="60">
                <c:v>-3.0362398946583333</c:v>
              </c:pt>
              <c:pt idx="61">
                <c:v>-2.3695732279916673</c:v>
              </c:pt>
              <c:pt idx="62">
                <c:v>-3.7029065613250003</c:v>
              </c:pt>
              <c:pt idx="63">
                <c:v>-2.0362398946583333</c:v>
              </c:pt>
              <c:pt idx="64">
                <c:v>-1.7029065613250001</c:v>
              </c:pt>
              <c:pt idx="65">
                <c:v>-2.3695732279916673</c:v>
              </c:pt>
              <c:pt idx="66">
                <c:v>-5.0362398946583342</c:v>
              </c:pt>
              <c:pt idx="67">
                <c:v>-6.0362398946583342</c:v>
              </c:pt>
              <c:pt idx="68">
                <c:v>-7.7029065613249985</c:v>
              </c:pt>
              <c:pt idx="69">
                <c:v>-11.036239894658333</c:v>
              </c:pt>
              <c:pt idx="70">
                <c:v>-17.03623989465833</c:v>
              </c:pt>
              <c:pt idx="71">
                <c:v>-22.369573227991662</c:v>
              </c:pt>
              <c:pt idx="72">
                <c:v>-23.702906561324991</c:v>
              </c:pt>
              <c:pt idx="73">
                <c:v>-22.702906561324991</c:v>
              </c:pt>
              <c:pt idx="74">
                <c:v>-21.369573227991662</c:v>
              </c:pt>
              <c:pt idx="75">
                <c:v>-20.369573227991662</c:v>
              </c:pt>
              <c:pt idx="76">
                <c:v>-18.466506069238889</c:v>
              </c:pt>
              <c:pt idx="77">
                <c:v>-15.813354880019444</c:v>
              </c:pt>
              <c:pt idx="78">
                <c:v>-14.613226629533335</c:v>
              </c:pt>
              <c:pt idx="79">
                <c:v>-13.611710894066666</c:v>
              </c:pt>
              <c:pt idx="80">
                <c:v>-12.258621154166667</c:v>
              </c:pt>
              <c:pt idx="81">
                <c:v>-10.5970439097</c:v>
              </c:pt>
              <c:pt idx="82">
                <c:v>-8.6671401818000007</c:v>
              </c:pt>
              <c:pt idx="83">
                <c:v>-8.5938224071666678</c:v>
              </c:pt>
              <c:pt idx="84">
                <c:v>-8.3064344963666734</c:v>
              </c:pt>
              <c:pt idx="85">
                <c:v>-8.3235405485333338</c:v>
              </c:pt>
              <c:pt idx="86">
                <c:v>-6.3326816739000007</c:v>
              </c:pt>
              <c:pt idx="87">
                <c:v>-6.2949212096999991</c:v>
              </c:pt>
              <c:pt idx="88">
                <c:v>-6.2755273095333344</c:v>
              </c:pt>
              <c:pt idx="89">
                <c:v>-6.5103645946333346</c:v>
              </c:pt>
              <c:pt idx="90">
                <c:v>-5.1938232901000001</c:v>
              </c:pt>
              <c:pt idx="91">
                <c:v>-4.7873935623000001</c:v>
              </c:pt>
              <c:pt idx="92">
                <c:v>-4.0098833972666679</c:v>
              </c:pt>
              <c:pt idx="93">
                <c:v>-5.0275974541333328</c:v>
              </c:pt>
              <c:pt idx="94">
                <c:v>-4.3700699850333349</c:v>
              </c:pt>
              <c:pt idx="95">
                <c:v>-5.5547231414666678</c:v>
              </c:pt>
              <c:pt idx="96">
                <c:v>-4.6521763955999988</c:v>
              </c:pt>
              <c:pt idx="97">
                <c:v>-5.2662678532666671</c:v>
              </c:pt>
              <c:pt idx="98">
                <c:v>-5.1724659387666669</c:v>
              </c:pt>
              <c:pt idx="99">
                <c:v>-4.4171584549666676</c:v>
              </c:pt>
              <c:pt idx="100">
                <c:v>-3.2837325110333344</c:v>
              </c:pt>
              <c:pt idx="101">
                <c:v>-3.0329619842666662</c:v>
              </c:pt>
              <c:pt idx="102">
                <c:v>-5.3356642926000015</c:v>
              </c:pt>
              <c:pt idx="103">
                <c:v>-7.0659976844666676</c:v>
              </c:pt>
              <c:pt idx="104">
                <c:v>-8.3537023571333364</c:v>
              </c:pt>
              <c:pt idx="105">
                <c:v>-9.0961019475000011</c:v>
              </c:pt>
              <c:pt idx="106">
                <c:v>-11.184360892333331</c:v>
              </c:pt>
              <c:pt idx="107">
                <c:v>-12.811830500766671</c:v>
              </c:pt>
              <c:pt idx="108">
                <c:v>-13.761503702166669</c:v>
              </c:pt>
              <c:pt idx="109">
                <c:v>-14.197459116766668</c:v>
              </c:pt>
              <c:pt idx="110">
                <c:v>-14.740062723366668</c:v>
              </c:pt>
              <c:pt idx="111">
                <c:v>-14.218077882833331</c:v>
              </c:pt>
              <c:pt idx="112">
                <c:v>-13.3916688737</c:v>
              </c:pt>
              <c:pt idx="113">
                <c:v>-12.52731191683333</c:v>
              </c:pt>
              <c:pt idx="114">
                <c:v>-12.699042278233335</c:v>
              </c:pt>
              <c:pt idx="115">
                <c:v>-12.586290226333332</c:v>
              </c:pt>
              <c:pt idx="116">
                <c:v>-12.849435307366671</c:v>
              </c:pt>
              <c:pt idx="117">
                <c:v>-14.166917853500003</c:v>
              </c:pt>
              <c:pt idx="118">
                <c:v>-15.810042955800002</c:v>
              </c:pt>
              <c:pt idx="119">
                <c:v>-17.051335558999995</c:v>
              </c:pt>
              <c:pt idx="120">
                <c:v>-15.903242980266668</c:v>
              </c:pt>
              <c:pt idx="121">
                <c:v>-14.437682153100001</c:v>
              </c:pt>
              <c:pt idx="122">
                <c:v>-12.704199960866667</c:v>
              </c:pt>
              <c:pt idx="123">
                <c:v>-11.733459325233333</c:v>
              </c:pt>
              <c:pt idx="124">
                <c:v>-11.17960499496667</c:v>
              </c:pt>
              <c:pt idx="125">
                <c:v>-10.0295557677</c:v>
              </c:pt>
              <c:pt idx="126">
                <c:v>-9.2522993223000007</c:v>
              </c:pt>
              <c:pt idx="127">
                <c:v>-8.4027187184666676</c:v>
              </c:pt>
              <c:pt idx="128">
                <c:v>-8.3579106861333354</c:v>
              </c:pt>
              <c:pt idx="129">
                <c:v>-8.3693327617333342</c:v>
              </c:pt>
              <c:pt idx="130">
                <c:v>-7.7938516174666681</c:v>
              </c:pt>
              <c:pt idx="131">
                <c:v>-8.1068393295000014</c:v>
              </c:pt>
              <c:pt idx="132">
                <c:v>-5.6671867769333319</c:v>
              </c:pt>
              <c:pt idx="133">
                <c:v>-4.1809470567666667</c:v>
              </c:pt>
              <c:pt idx="134">
                <c:v>-1.5317881861</c:v>
              </c:pt>
              <c:pt idx="135">
                <c:v>-1.6093574276333336</c:v>
              </c:pt>
              <c:pt idx="136">
                <c:v>-1.8306645806666666</c:v>
              </c:pt>
              <c:pt idx="137">
                <c:v>-1.8645297941999999</c:v>
              </c:pt>
              <c:pt idx="138">
                <c:v>-2.3329421592333328</c:v>
              </c:pt>
              <c:pt idx="139">
                <c:v>-3.2721934504333339</c:v>
              </c:pt>
              <c:pt idx="140">
                <c:v>-3.9668875563666672</c:v>
              </c:pt>
              <c:pt idx="141">
                <c:v>-3.8104626655000002</c:v>
              </c:pt>
              <c:pt idx="142">
                <c:v>-4.0439786960333333</c:v>
              </c:pt>
              <c:pt idx="143">
                <c:v>-4.6048524011000005</c:v>
              </c:pt>
              <c:pt idx="144">
                <c:v>-4.6347728220999986</c:v>
              </c:pt>
              <c:pt idx="145">
                <c:v>-3.1395830072000002</c:v>
              </c:pt>
              <c:pt idx="146">
                <c:v>-2.4612953702666664</c:v>
              </c:pt>
              <c:pt idx="147">
                <c:v>-1.3620244593666666</c:v>
              </c:pt>
              <c:pt idx="148">
                <c:v>-0.39616341266666666</c:v>
              </c:pt>
              <c:pt idx="149">
                <c:v>1.1761648341666668</c:v>
              </c:pt>
            </c:numLit>
          </c:val>
        </c:ser>
        <c:ser>
          <c:idx val="1"/>
          <c:order val="1"/>
          <c:tx>
            <c:v>construcao</c:v>
          </c:tx>
          <c:spPr>
            <a:ln w="25400">
              <a:solidFill>
                <a:schemeClr val="tx2"/>
              </a:solidFill>
              <a:prstDash val="solid"/>
            </a:ln>
          </c:spPr>
          <c:marker>
            <c:symbol val="none"/>
          </c:marker>
          <c:dLbls>
            <c:dLbl>
              <c:idx val="3"/>
              <c:layout>
                <c:manualLayout>
                  <c:x val="0.39377545891869908"/>
                  <c:y val="0.16450866718583254"/>
                </c:manualLayout>
              </c:layout>
              <c:tx>
                <c:rich>
                  <a:bodyPr/>
                  <a:lstStyle/>
                  <a:p>
                    <a:pPr>
                      <a:defRPr sz="700" b="1" i="0" u="none" strike="noStrike" baseline="0">
                        <a:solidFill>
                          <a:schemeClr val="tx2"/>
                        </a:solidFill>
                        <a:latin typeface="Arial"/>
                        <a:ea typeface="Arial"/>
                        <a:cs typeface="Arial"/>
                      </a:defRPr>
                    </a:pPr>
                    <a:r>
                      <a:rPr lang="pt-PT" baseline="0">
                        <a:solidFill>
                          <a:schemeClr val="tx2"/>
                        </a:solidFill>
                      </a:rPr>
                      <a:t>c</a:t>
                    </a:r>
                    <a:r>
                      <a:rPr lang="pt-PT"/>
                      <a:t>onstrução</a:t>
                    </a:r>
                  </a:p>
                </c:rich>
              </c:tx>
              <c:spPr>
                <a:noFill/>
                <a:ln w="25400">
                  <a:noFill/>
                </a:ln>
              </c:spPr>
              <c:dLblPos val="r"/>
            </c:dLbl>
            <c:delete val="1"/>
            <c:txPr>
              <a:bodyPr/>
              <a:lstStyle/>
              <a:p>
                <a:pPr>
                  <a:defRPr baseline="0">
                    <a:solidFill>
                      <a:schemeClr val="tx2"/>
                    </a:solidFill>
                  </a:defRPr>
                </a:pPr>
                <a:endParaRPr lang="pt-PT"/>
              </a:p>
            </c:txPr>
          </c:dLbls>
          <c:cat>
            <c:strLit>
              <c:ptCount val="155"/>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 </c:v>
              </c:pt>
              <c:pt idx="151">
                <c:v> </c:v>
              </c:pt>
              <c:pt idx="152">
                <c:v> </c:v>
              </c:pt>
              <c:pt idx="153">
                <c:v> </c:v>
              </c:pt>
              <c:pt idx="154">
                <c:v> </c:v>
              </c:pt>
            </c:strLit>
          </c:cat>
          <c:val>
            <c:numLit>
              <c:formatCode>0.0</c:formatCode>
              <c:ptCount val="155"/>
              <c:pt idx="0">
                <c:v>-33.383333367000006</c:v>
              </c:pt>
              <c:pt idx="1">
                <c:v>-30.831676555333324</c:v>
              </c:pt>
              <c:pt idx="2">
                <c:v>-31.690387847333323</c:v>
              </c:pt>
              <c:pt idx="3">
                <c:v>-29.538781873999991</c:v>
              </c:pt>
              <c:pt idx="4">
                <c:v>-28.588281753333327</c:v>
              </c:pt>
              <c:pt idx="5">
                <c:v>-29.032008126333331</c:v>
              </c:pt>
              <c:pt idx="6">
                <c:v>-27.67550322833333</c:v>
              </c:pt>
              <c:pt idx="7">
                <c:v>-27.138661630000001</c:v>
              </c:pt>
              <c:pt idx="8">
                <c:v>-25.057276669999997</c:v>
              </c:pt>
              <c:pt idx="9">
                <c:v>-23.271105468000009</c:v>
              </c:pt>
              <c:pt idx="10">
                <c:v>-21.568981918999999</c:v>
              </c:pt>
              <c:pt idx="11">
                <c:v>-20.666247178999996</c:v>
              </c:pt>
              <c:pt idx="12">
                <c:v>-19.883877514666665</c:v>
              </c:pt>
              <c:pt idx="13">
                <c:v>-18.917011253666672</c:v>
              </c:pt>
              <c:pt idx="14">
                <c:v>-17.612395329333332</c:v>
              </c:pt>
              <c:pt idx="15">
                <c:v>-17.768725467666666</c:v>
              </c:pt>
              <c:pt idx="16">
                <c:v>-17.250457021666669</c:v>
              </c:pt>
              <c:pt idx="17">
                <c:v>-16.090176699000001</c:v>
              </c:pt>
              <c:pt idx="18">
                <c:v>-15.873421563666671</c:v>
              </c:pt>
              <c:pt idx="19">
                <c:v>-15.376276539333334</c:v>
              </c:pt>
              <c:pt idx="20">
                <c:v>-15.703760226</c:v>
              </c:pt>
              <c:pt idx="21">
                <c:v>-16.348515725999999</c:v>
              </c:pt>
              <c:pt idx="22">
                <c:v>-16.951827098333329</c:v>
              </c:pt>
              <c:pt idx="23">
                <c:v>-16.365185352000001</c:v>
              </c:pt>
              <c:pt idx="24">
                <c:v>-14.32514822966667</c:v>
              </c:pt>
              <c:pt idx="25">
                <c:v>-14.700188994333333</c:v>
              </c:pt>
              <c:pt idx="26">
                <c:v>-15.225301155999999</c:v>
              </c:pt>
              <c:pt idx="27">
                <c:v>-14.795592470333332</c:v>
              </c:pt>
              <c:pt idx="28">
                <c:v>-14.508745755333331</c:v>
              </c:pt>
              <c:pt idx="29">
                <c:v>-14.590336936000002</c:v>
              </c:pt>
              <c:pt idx="30">
                <c:v>-14.037158102333331</c:v>
              </c:pt>
              <c:pt idx="31">
                <c:v>-14.196508588</c:v>
              </c:pt>
              <c:pt idx="32">
                <c:v>-15.232826675333333</c:v>
              </c:pt>
              <c:pt idx="33">
                <c:v>-15.687271016333332</c:v>
              </c:pt>
              <c:pt idx="34">
                <c:v>-17.485300109999997</c:v>
              </c:pt>
              <c:pt idx="35">
                <c:v>-17.805158709333334</c:v>
              </c:pt>
              <c:pt idx="36">
                <c:v>-20.431403119999999</c:v>
              </c:pt>
              <c:pt idx="37">
                <c:v>-18.024386466999999</c:v>
              </c:pt>
              <c:pt idx="38">
                <c:v>-18.938278592</c:v>
              </c:pt>
              <c:pt idx="39">
                <c:v>-19.142492990999997</c:v>
              </c:pt>
              <c:pt idx="40">
                <c:v>-22.150971979000005</c:v>
              </c:pt>
              <c:pt idx="41">
                <c:v>-21.969800629999995</c:v>
              </c:pt>
              <c:pt idx="42">
                <c:v>-21.956021707666665</c:v>
              </c:pt>
              <c:pt idx="43">
                <c:v>-21.691833660666667</c:v>
              </c:pt>
              <c:pt idx="44">
                <c:v>-21.336382852333326</c:v>
              </c:pt>
              <c:pt idx="45">
                <c:v>-21.369223895666661</c:v>
              </c:pt>
              <c:pt idx="46">
                <c:v>-19.089152467333324</c:v>
              </c:pt>
              <c:pt idx="47">
                <c:v>-18.018639501666662</c:v>
              </c:pt>
              <c:pt idx="48">
                <c:v>-15.133755044000003</c:v>
              </c:pt>
              <c:pt idx="49">
                <c:v>-14.603690920333335</c:v>
              </c:pt>
              <c:pt idx="50">
                <c:v>-12.497319163666667</c:v>
              </c:pt>
              <c:pt idx="51">
                <c:v>-12.441117584333332</c:v>
              </c:pt>
              <c:pt idx="52">
                <c:v>-11.796030128333333</c:v>
              </c:pt>
              <c:pt idx="53">
                <c:v>-13.767170438999999</c:v>
              </c:pt>
              <c:pt idx="54">
                <c:v>-13.997317834333336</c:v>
              </c:pt>
              <c:pt idx="55">
                <c:v>-12.78919910166667</c:v>
              </c:pt>
              <c:pt idx="56">
                <c:v>-11.167292197333333</c:v>
              </c:pt>
              <c:pt idx="57">
                <c:v>-10.268667325666669</c:v>
              </c:pt>
              <c:pt idx="58">
                <c:v>-13.793485424000002</c:v>
              </c:pt>
              <c:pt idx="59">
                <c:v>-13.245652818333335</c:v>
              </c:pt>
              <c:pt idx="60">
                <c:v>-12.292824318666668</c:v>
              </c:pt>
              <c:pt idx="61">
                <c:v>-8.1738203156666689</c:v>
              </c:pt>
              <c:pt idx="62">
                <c:v>-7.6465900073333328</c:v>
              </c:pt>
              <c:pt idx="63">
                <c:v>-7.8715474810000012</c:v>
              </c:pt>
              <c:pt idx="64">
                <c:v>-9.1022579953333338</c:v>
              </c:pt>
              <c:pt idx="65">
                <c:v>-9.8518956716666679</c:v>
              </c:pt>
              <c:pt idx="66">
                <c:v>-11.194202150333332</c:v>
              </c:pt>
              <c:pt idx="67">
                <c:v>-12.558255593</c:v>
              </c:pt>
              <c:pt idx="68">
                <c:v>-13.663419050333335</c:v>
              </c:pt>
              <c:pt idx="69">
                <c:v>-14.147893270333331</c:v>
              </c:pt>
              <c:pt idx="70">
                <c:v>-15.43025428166667</c:v>
              </c:pt>
              <c:pt idx="71">
                <c:v>-17.539670193999999</c:v>
              </c:pt>
              <c:pt idx="72">
                <c:v>-20.812474698666669</c:v>
              </c:pt>
              <c:pt idx="73">
                <c:v>-21.837679494333329</c:v>
              </c:pt>
              <c:pt idx="74">
                <c:v>-23.154682290333323</c:v>
              </c:pt>
              <c:pt idx="75">
                <c:v>-24.603444494666665</c:v>
              </c:pt>
              <c:pt idx="76">
                <c:v>-22.510359476333328</c:v>
              </c:pt>
              <c:pt idx="77">
                <c:v>-19.872034068333328</c:v>
              </c:pt>
              <c:pt idx="78">
                <c:v>-17.606101698000003</c:v>
              </c:pt>
              <c:pt idx="79">
                <c:v>-17.913223399</c:v>
              </c:pt>
              <c:pt idx="80">
                <c:v>-18.576702152666666</c:v>
              </c:pt>
              <c:pt idx="81">
                <c:v>-17.941481137666667</c:v>
              </c:pt>
              <c:pt idx="82">
                <c:v>-19.066910717666673</c:v>
              </c:pt>
              <c:pt idx="83">
                <c:v>-20.01523588666667</c:v>
              </c:pt>
              <c:pt idx="84">
                <c:v>-21.506690272999997</c:v>
              </c:pt>
              <c:pt idx="85">
                <c:v>-22.935785299666666</c:v>
              </c:pt>
              <c:pt idx="86">
                <c:v>-23.103055926000007</c:v>
              </c:pt>
              <c:pt idx="87">
                <c:v>-21.106712255999991</c:v>
              </c:pt>
              <c:pt idx="88">
                <c:v>-20.365677787999996</c:v>
              </c:pt>
              <c:pt idx="89">
                <c:v>-21.753396856999991</c:v>
              </c:pt>
              <c:pt idx="90">
                <c:v>-23.098304935000002</c:v>
              </c:pt>
              <c:pt idx="91">
                <c:v>-26.314243374333326</c:v>
              </c:pt>
              <c:pt idx="92">
                <c:v>-26.336397139666673</c:v>
              </c:pt>
              <c:pt idx="93">
                <c:v>-29.800275859999999</c:v>
              </c:pt>
              <c:pt idx="94">
                <c:v>-28.801658428333337</c:v>
              </c:pt>
              <c:pt idx="95">
                <c:v>-30.329573722333329</c:v>
              </c:pt>
              <c:pt idx="96">
                <c:v>-29.602294774333323</c:v>
              </c:pt>
              <c:pt idx="97">
                <c:v>-31.711234086666668</c:v>
              </c:pt>
              <c:pt idx="98">
                <c:v>-33.718772363666659</c:v>
              </c:pt>
              <c:pt idx="99">
                <c:v>-37.852806448666641</c:v>
              </c:pt>
              <c:pt idx="100">
                <c:v>-39.891842849666652</c:v>
              </c:pt>
              <c:pt idx="101">
                <c:v>-42.188953678000004</c:v>
              </c:pt>
              <c:pt idx="102">
                <c:v>-42.837374366000006</c:v>
              </c:pt>
              <c:pt idx="103">
                <c:v>-45.680729933000002</c:v>
              </c:pt>
              <c:pt idx="104">
                <c:v>-48.185436880666657</c:v>
              </c:pt>
              <c:pt idx="105">
                <c:v>-49.708901731333334</c:v>
              </c:pt>
              <c:pt idx="106">
                <c:v>-51.620102543666661</c:v>
              </c:pt>
              <c:pt idx="107">
                <c:v>-52.504477274999999</c:v>
              </c:pt>
              <c:pt idx="108">
                <c:v>-55.368784406666641</c:v>
              </c:pt>
              <c:pt idx="109">
                <c:v>-56.22475635633333</c:v>
              </c:pt>
              <c:pt idx="110">
                <c:v>-57.066153382333333</c:v>
              </c:pt>
              <c:pt idx="111">
                <c:v>-56.829189059333324</c:v>
              </c:pt>
              <c:pt idx="112">
                <c:v>-57.520330677666657</c:v>
              </c:pt>
              <c:pt idx="113">
                <c:v>-57.977846333999999</c:v>
              </c:pt>
              <c:pt idx="114">
                <c:v>-58.433984578999997</c:v>
              </c:pt>
              <c:pt idx="115">
                <c:v>-57.090082975333324</c:v>
              </c:pt>
              <c:pt idx="116">
                <c:v>-57.670111705333326</c:v>
              </c:pt>
              <c:pt idx="117">
                <c:v>-57.949241157999992</c:v>
              </c:pt>
              <c:pt idx="118">
                <c:v>-58.332973060666653</c:v>
              </c:pt>
              <c:pt idx="119">
                <c:v>-55.692194692666661</c:v>
              </c:pt>
              <c:pt idx="120">
                <c:v>-53.99479397133333</c:v>
              </c:pt>
              <c:pt idx="121">
                <c:v>-51.876362959333328</c:v>
              </c:pt>
              <c:pt idx="122">
                <c:v>-51.264132705333331</c:v>
              </c:pt>
              <c:pt idx="123">
                <c:v>-48.920429021666656</c:v>
              </c:pt>
              <c:pt idx="124">
                <c:v>-47.272313022000013</c:v>
              </c:pt>
              <c:pt idx="125">
                <c:v>-45.783349073333319</c:v>
              </c:pt>
              <c:pt idx="126">
                <c:v>-45.881781952666643</c:v>
              </c:pt>
              <c:pt idx="127">
                <c:v>-43.341092351333323</c:v>
              </c:pt>
              <c:pt idx="128">
                <c:v>-39.368540361666653</c:v>
              </c:pt>
              <c:pt idx="129">
                <c:v>-34.048267384333329</c:v>
              </c:pt>
              <c:pt idx="130">
                <c:v>-31.199452246000003</c:v>
              </c:pt>
              <c:pt idx="131">
                <c:v>-30.060887425000008</c:v>
              </c:pt>
              <c:pt idx="132">
                <c:v>-28.313906132333329</c:v>
              </c:pt>
              <c:pt idx="133">
                <c:v>-27.774001187666673</c:v>
              </c:pt>
              <c:pt idx="134">
                <c:v>-27.099772895333324</c:v>
              </c:pt>
              <c:pt idx="135">
                <c:v>-28.955828720666673</c:v>
              </c:pt>
              <c:pt idx="136">
                <c:v>-28.416574178999994</c:v>
              </c:pt>
              <c:pt idx="137">
                <c:v>-26.872673899999995</c:v>
              </c:pt>
              <c:pt idx="138">
                <c:v>-24.905394719333326</c:v>
              </c:pt>
              <c:pt idx="139">
                <c:v>-25.310507048066668</c:v>
              </c:pt>
              <c:pt idx="140">
                <c:v>-25.915913956899999</c:v>
              </c:pt>
              <c:pt idx="141">
                <c:v>-24.987001172466666</c:v>
              </c:pt>
              <c:pt idx="142">
                <c:v>-24.262727613033324</c:v>
              </c:pt>
              <c:pt idx="143">
                <c:v>-24.622196710699999</c:v>
              </c:pt>
              <c:pt idx="144">
                <c:v>-23.1816488212</c:v>
              </c:pt>
              <c:pt idx="145">
                <c:v>-21.815946676499998</c:v>
              </c:pt>
              <c:pt idx="146">
                <c:v>-20.830222382333329</c:v>
              </c:pt>
              <c:pt idx="147">
                <c:v>-22.964345588199997</c:v>
              </c:pt>
              <c:pt idx="148">
                <c:v>-23.35854326996666</c:v>
              </c:pt>
              <c:pt idx="149">
                <c:v>-24.191140671733326</c:v>
              </c:pt>
            </c:numLit>
          </c:val>
        </c:ser>
        <c:ser>
          <c:idx val="2"/>
          <c:order val="2"/>
          <c:tx>
            <c:v>comercio</c:v>
          </c:tx>
          <c:spPr>
            <a:ln w="38100">
              <a:solidFill>
                <a:schemeClr val="accent2"/>
              </a:solidFill>
              <a:prstDash val="solid"/>
            </a:ln>
          </c:spPr>
          <c:marker>
            <c:symbol val="none"/>
          </c:marker>
          <c:dLbls>
            <c:dLbl>
              <c:idx val="21"/>
              <c:layout>
                <c:manualLayout>
                  <c:x val="0.48287198142785936"/>
                  <c:y val="0.23694615096190119"/>
                </c:manualLayout>
              </c:layout>
              <c:tx>
                <c:rich>
                  <a:bodyPr/>
                  <a:lstStyle/>
                  <a:p>
                    <a:pPr>
                      <a:defRPr sz="700" b="1" i="0" u="none" strike="noStrike" baseline="0">
                        <a:solidFill>
                          <a:schemeClr val="accent2"/>
                        </a:solidFill>
                        <a:latin typeface="Arial"/>
                        <a:ea typeface="Arial"/>
                        <a:cs typeface="Arial"/>
                      </a:defRPr>
                    </a:pPr>
                    <a:r>
                      <a:rPr lang="pt-PT" baseline="0">
                        <a:solidFill>
                          <a:schemeClr val="accent2"/>
                        </a:solidFill>
                      </a:rPr>
                      <a:t>c</a:t>
                    </a:r>
                    <a:r>
                      <a:rPr lang="pt-PT">
                        <a:solidFill>
                          <a:schemeClr val="accent2"/>
                        </a:solidFill>
                      </a:rPr>
                      <a:t>omércio</a:t>
                    </a:r>
                  </a:p>
                </c:rich>
              </c:tx>
              <c:spPr>
                <a:noFill/>
                <a:ln w="25400">
                  <a:noFill/>
                </a:ln>
              </c:spPr>
              <c:dLblPos val="r"/>
            </c:dLbl>
            <c:delete val="1"/>
            <c:txPr>
              <a:bodyPr/>
              <a:lstStyle/>
              <a:p>
                <a:pPr>
                  <a:defRPr baseline="0">
                    <a:solidFill>
                      <a:schemeClr val="accent6"/>
                    </a:solidFill>
                  </a:defRPr>
                </a:pPr>
                <a:endParaRPr lang="pt-PT"/>
              </a:p>
            </c:txPr>
          </c:dLbls>
          <c:cat>
            <c:strLit>
              <c:ptCount val="155"/>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 </c:v>
              </c:pt>
              <c:pt idx="151">
                <c:v> </c:v>
              </c:pt>
              <c:pt idx="152">
                <c:v> </c:v>
              </c:pt>
              <c:pt idx="153">
                <c:v> </c:v>
              </c:pt>
              <c:pt idx="154">
                <c:v> </c:v>
              </c:pt>
            </c:strLit>
          </c:cat>
          <c:val>
            <c:numLit>
              <c:formatCode>0.0</c:formatCode>
              <c:ptCount val="155"/>
              <c:pt idx="0">
                <c:v>-10.705003779465386</c:v>
              </c:pt>
              <c:pt idx="1">
                <c:v>-10.310131984593591</c:v>
              </c:pt>
              <c:pt idx="2">
                <c:v>-10.748593523055126</c:v>
              </c:pt>
              <c:pt idx="3">
                <c:v>-11.887055061516667</c:v>
              </c:pt>
              <c:pt idx="4">
                <c:v>-15.353721728183332</c:v>
              </c:pt>
              <c:pt idx="5">
                <c:v>-17.120388394850004</c:v>
              </c:pt>
              <c:pt idx="6">
                <c:v>-18.420388394849994</c:v>
              </c:pt>
              <c:pt idx="7">
                <c:v>-16.753721728183329</c:v>
              </c:pt>
              <c:pt idx="8">
                <c:v>-14.720388394849998</c:v>
              </c:pt>
              <c:pt idx="9">
                <c:v>-12.387055061516667</c:v>
              </c:pt>
              <c:pt idx="10">
                <c:v>-10.487055061516669</c:v>
              </c:pt>
              <c:pt idx="11">
                <c:v>-10.987055061516669</c:v>
              </c:pt>
              <c:pt idx="12">
                <c:v>-10.753721728183335</c:v>
              </c:pt>
              <c:pt idx="13">
                <c:v>-10.620388394849998</c:v>
              </c:pt>
              <c:pt idx="14">
                <c:v>-9.3537217281833325</c:v>
              </c:pt>
              <c:pt idx="15">
                <c:v>-8.3537217281833342</c:v>
              </c:pt>
              <c:pt idx="16">
                <c:v>-8.4870550615166707</c:v>
              </c:pt>
              <c:pt idx="17">
                <c:v>-8.9537217281833357</c:v>
              </c:pt>
              <c:pt idx="18">
                <c:v>-8.2537217281833328</c:v>
              </c:pt>
              <c:pt idx="19">
                <c:v>-7.7203883948500014</c:v>
              </c:pt>
              <c:pt idx="20">
                <c:v>-7.12038839485</c:v>
              </c:pt>
              <c:pt idx="21">
                <c:v>-8.087055061516665</c:v>
              </c:pt>
              <c:pt idx="22">
                <c:v>-8.5203883948499985</c:v>
              </c:pt>
              <c:pt idx="23">
                <c:v>-7.9537217281833339</c:v>
              </c:pt>
              <c:pt idx="24">
                <c:v>-6.2870550615166669</c:v>
              </c:pt>
              <c:pt idx="25">
                <c:v>-6.1870550615166655</c:v>
              </c:pt>
              <c:pt idx="26">
                <c:v>-6.6870550615166655</c:v>
              </c:pt>
              <c:pt idx="27">
                <c:v>-8.087055061516665</c:v>
              </c:pt>
              <c:pt idx="28">
                <c:v>-9.287055061516666</c:v>
              </c:pt>
              <c:pt idx="29">
                <c:v>-10.820388394850001</c:v>
              </c:pt>
              <c:pt idx="30">
                <c:v>-11.420388394850001</c:v>
              </c:pt>
              <c:pt idx="31">
                <c:v>-11.453721728183334</c:v>
              </c:pt>
              <c:pt idx="32">
                <c:v>-11.787055061516664</c:v>
              </c:pt>
              <c:pt idx="33">
                <c:v>-13.487055061516669</c:v>
              </c:pt>
              <c:pt idx="34">
                <c:v>-14.12038839485</c:v>
              </c:pt>
              <c:pt idx="35">
                <c:v>-15.187055061516668</c:v>
              </c:pt>
              <c:pt idx="36">
                <c:v>-14.420388394850001</c:v>
              </c:pt>
              <c:pt idx="37">
                <c:v>-13.553721728183334</c:v>
              </c:pt>
              <c:pt idx="38">
                <c:v>-11.653721728183333</c:v>
              </c:pt>
              <c:pt idx="39">
                <c:v>-10.820388394850001</c:v>
              </c:pt>
              <c:pt idx="40">
                <c:v>-10.787055061516668</c:v>
              </c:pt>
              <c:pt idx="41">
                <c:v>-8.8870550615166675</c:v>
              </c:pt>
              <c:pt idx="42">
                <c:v>-6.1203883948500009</c:v>
              </c:pt>
              <c:pt idx="43">
                <c:v>-3.753721728183335</c:v>
              </c:pt>
              <c:pt idx="44">
                <c:v>-4.4537217281833348</c:v>
              </c:pt>
              <c:pt idx="45">
                <c:v>-3.8537217281833347</c:v>
              </c:pt>
              <c:pt idx="46">
                <c:v>-4.153721728183335</c:v>
              </c:pt>
              <c:pt idx="47">
                <c:v>-4.0537217281833344</c:v>
              </c:pt>
              <c:pt idx="48">
                <c:v>-5.4203883948500016</c:v>
              </c:pt>
              <c:pt idx="49">
                <c:v>-4.7870550615166669</c:v>
              </c:pt>
              <c:pt idx="50">
                <c:v>-2.887055061516667</c:v>
              </c:pt>
              <c:pt idx="51">
                <c:v>-1.6870550615166675</c:v>
              </c:pt>
              <c:pt idx="52">
                <c:v>-0.987055061516667</c:v>
              </c:pt>
              <c:pt idx="53">
                <c:v>-1.7870550615166672</c:v>
              </c:pt>
              <c:pt idx="54">
                <c:v>-3.887055061516667</c:v>
              </c:pt>
              <c:pt idx="55">
                <c:v>-4.5537217281833344</c:v>
              </c:pt>
              <c:pt idx="56">
                <c:v>-4.7537217281833346</c:v>
              </c:pt>
              <c:pt idx="57">
                <c:v>-2.6870550615166673</c:v>
              </c:pt>
              <c:pt idx="58">
                <c:v>-2.3537217281833347</c:v>
              </c:pt>
              <c:pt idx="59">
                <c:v>-3.62038839485</c:v>
              </c:pt>
              <c:pt idx="60">
                <c:v>-4.5537217281833344</c:v>
              </c:pt>
              <c:pt idx="61">
                <c:v>-5.2203883948500014</c:v>
              </c:pt>
              <c:pt idx="62">
                <c:v>-3.8203883948500001</c:v>
              </c:pt>
              <c:pt idx="63">
                <c:v>-3.9537217281833343</c:v>
              </c:pt>
              <c:pt idx="64">
                <c:v>-2.6537217281833345</c:v>
              </c:pt>
              <c:pt idx="65">
                <c:v>-3.253721728183335</c:v>
              </c:pt>
              <c:pt idx="66">
                <c:v>-4.1870550615166664</c:v>
              </c:pt>
              <c:pt idx="67">
                <c:v>-6.2537217281833346</c:v>
              </c:pt>
              <c:pt idx="68">
                <c:v>-7.0537217281833344</c:v>
              </c:pt>
              <c:pt idx="69">
                <c:v>-7.1870550615166655</c:v>
              </c:pt>
              <c:pt idx="70">
                <c:v>-8.587055061516665</c:v>
              </c:pt>
              <c:pt idx="71">
                <c:v>-12.287055061516668</c:v>
              </c:pt>
              <c:pt idx="72">
                <c:v>-15.720388394849998</c:v>
              </c:pt>
              <c:pt idx="73">
                <c:v>-18.253721728183329</c:v>
              </c:pt>
              <c:pt idx="74">
                <c:v>-17.787055061516668</c:v>
              </c:pt>
              <c:pt idx="75">
                <c:v>-16.18705506151667</c:v>
              </c:pt>
              <c:pt idx="76">
                <c:v>-14.60540170571111</c:v>
              </c:pt>
              <c:pt idx="77">
                <c:v>-12.73131557967222</c:v>
              </c:pt>
              <c:pt idx="78">
                <c:v>-12.050199364766671</c:v>
              </c:pt>
              <c:pt idx="79">
                <c:v>-11.391627029966667</c:v>
              </c:pt>
              <c:pt idx="80">
                <c:v>-10.059111116166669</c:v>
              </c:pt>
              <c:pt idx="81">
                <c:v>-8.9660504117000031</c:v>
              </c:pt>
              <c:pt idx="82">
                <c:v>-8.9450386707666674</c:v>
              </c:pt>
              <c:pt idx="83">
                <c:v>-10.095267186033333</c:v>
              </c:pt>
              <c:pt idx="84">
                <c:v>-12.518904015266667</c:v>
              </c:pt>
              <c:pt idx="85">
                <c:v>-12.155479102266671</c:v>
              </c:pt>
              <c:pt idx="86">
                <c:v>-11.071014587933334</c:v>
              </c:pt>
              <c:pt idx="87">
                <c:v>-9.7130664543333349</c:v>
              </c:pt>
              <c:pt idx="88">
                <c:v>-10.615345004666668</c:v>
              </c:pt>
              <c:pt idx="89">
                <c:v>-10.936596493100001</c:v>
              </c:pt>
              <c:pt idx="90">
                <c:v>-11.416954970533332</c:v>
              </c:pt>
              <c:pt idx="91">
                <c:v>-10.93692538893333</c:v>
              </c:pt>
              <c:pt idx="92">
                <c:v>-11.25528385436667</c:v>
              </c:pt>
              <c:pt idx="93">
                <c:v>-11.719465100599999</c:v>
              </c:pt>
              <c:pt idx="94">
                <c:v>-12.189714175400001</c:v>
              </c:pt>
              <c:pt idx="95">
                <c:v>-13.549637422</c:v>
              </c:pt>
              <c:pt idx="96">
                <c:v>-13.120823367633331</c:v>
              </c:pt>
              <c:pt idx="97">
                <c:v>-13.390757168266669</c:v>
              </c:pt>
              <c:pt idx="98">
                <c:v>-11.487290535533335</c:v>
              </c:pt>
              <c:pt idx="99">
                <c:v>-12.0640296245</c:v>
              </c:pt>
              <c:pt idx="100">
                <c:v>-13.557469730833335</c:v>
              </c:pt>
              <c:pt idx="101">
                <c:v>-17.216608966500001</c:v>
              </c:pt>
              <c:pt idx="102">
                <c:v>-18.424406635533323</c:v>
              </c:pt>
              <c:pt idx="103">
                <c:v>-18.183113740299994</c:v>
              </c:pt>
              <c:pt idx="104">
                <c:v>-18.791166984466667</c:v>
              </c:pt>
              <c:pt idx="105">
                <c:v>-21.055668506066663</c:v>
              </c:pt>
              <c:pt idx="106">
                <c:v>-23.714361851899998</c:v>
              </c:pt>
              <c:pt idx="107">
                <c:v>-25.889412779733323</c:v>
              </c:pt>
              <c:pt idx="108">
                <c:v>-27.530892989600005</c:v>
              </c:pt>
              <c:pt idx="109">
                <c:v>-26.887315113766665</c:v>
              </c:pt>
              <c:pt idx="110">
                <c:v>-26.389382366499998</c:v>
              </c:pt>
              <c:pt idx="111">
                <c:v>-25.873732931333322</c:v>
              </c:pt>
              <c:pt idx="112">
                <c:v>-26.814547250433328</c:v>
              </c:pt>
              <c:pt idx="113">
                <c:v>-25.964109469233328</c:v>
              </c:pt>
              <c:pt idx="114">
                <c:v>-24.581191314699996</c:v>
              </c:pt>
              <c:pt idx="115">
                <c:v>-24.866418841433322</c:v>
              </c:pt>
              <c:pt idx="116">
                <c:v>-26.128006968099999</c:v>
              </c:pt>
              <c:pt idx="117">
                <c:v>-29.138462364100004</c:v>
              </c:pt>
              <c:pt idx="118">
                <c:v>-29.769968731133329</c:v>
              </c:pt>
              <c:pt idx="119">
                <c:v>-29.324036268466667</c:v>
              </c:pt>
              <c:pt idx="120">
                <c:v>-28.364270809466664</c:v>
              </c:pt>
              <c:pt idx="121">
                <c:v>-27.34336040243333</c:v>
              </c:pt>
              <c:pt idx="122">
                <c:v>-25.869223388033326</c:v>
              </c:pt>
              <c:pt idx="123">
                <c:v>-24.01725903763333</c:v>
              </c:pt>
              <c:pt idx="124">
                <c:v>-22.059370256233329</c:v>
              </c:pt>
              <c:pt idx="125">
                <c:v>-21.040626606366658</c:v>
              </c:pt>
              <c:pt idx="126">
                <c:v>-19.0398234745</c:v>
              </c:pt>
              <c:pt idx="127">
                <c:v>-18.030899205000001</c:v>
              </c:pt>
              <c:pt idx="128">
                <c:v>-18.170657851766666</c:v>
              </c:pt>
              <c:pt idx="129">
                <c:v>-18.912068654133332</c:v>
              </c:pt>
              <c:pt idx="130">
                <c:v>-18.234042291699996</c:v>
              </c:pt>
              <c:pt idx="131">
                <c:v>-16.430589126433333</c:v>
              </c:pt>
              <c:pt idx="132">
                <c:v>-13.653759084800003</c:v>
              </c:pt>
              <c:pt idx="133">
                <c:v>-12.240972744366665</c:v>
              </c:pt>
              <c:pt idx="134">
                <c:v>-10.372521409566671</c:v>
              </c:pt>
              <c:pt idx="135">
                <c:v>-9.277399686699999</c:v>
              </c:pt>
              <c:pt idx="136">
                <c:v>-8.0668281169</c:v>
              </c:pt>
              <c:pt idx="137">
                <c:v>-6.5283777716333331</c:v>
              </c:pt>
              <c:pt idx="138">
                <c:v>-5.6170189764666656</c:v>
              </c:pt>
              <c:pt idx="139">
                <c:v>-5.8226934342999996</c:v>
              </c:pt>
              <c:pt idx="140">
                <c:v>-5.5655483537333339</c:v>
              </c:pt>
              <c:pt idx="141">
                <c:v>-5.5066707642333359</c:v>
              </c:pt>
              <c:pt idx="142">
                <c:v>-4.3396112195666676</c:v>
              </c:pt>
              <c:pt idx="143">
                <c:v>-4.8504881748999988</c:v>
              </c:pt>
              <c:pt idx="144">
                <c:v>-4.5946169126666669</c:v>
              </c:pt>
              <c:pt idx="145">
                <c:v>-4.5310488763000007</c:v>
              </c:pt>
              <c:pt idx="146">
                <c:v>-3.8813858389333338</c:v>
              </c:pt>
              <c:pt idx="147">
                <c:v>-3.0260778662999996</c:v>
              </c:pt>
              <c:pt idx="148">
                <c:v>-2.7709837202666674</c:v>
              </c:pt>
              <c:pt idx="149">
                <c:v>-1.9594681035333337</c:v>
              </c:pt>
            </c:numLit>
          </c:val>
        </c:ser>
        <c:ser>
          <c:idx val="3"/>
          <c:order val="3"/>
          <c:tx>
            <c:v>servicos</c:v>
          </c:tx>
          <c:spPr>
            <a:ln w="25400">
              <a:solidFill>
                <a:srgbClr val="333333"/>
              </a:solidFill>
              <a:prstDash val="solid"/>
            </a:ln>
          </c:spPr>
          <c:marker>
            <c:symbol val="none"/>
          </c:marker>
          <c:dLbls>
            <c:dLbl>
              <c:idx val="20"/>
              <c:layout>
                <c:manualLayout>
                  <c:x val="0.11421646762239755"/>
                  <c:y val="0.19358137925067057"/>
                </c:manualLayout>
              </c:layout>
              <c:tx>
                <c:rich>
                  <a:bodyPr/>
                  <a:lstStyle/>
                  <a:p>
                    <a:pPr>
                      <a:defRPr sz="800" b="0" i="0" u="none" strike="noStrike" baseline="0">
                        <a:solidFill>
                          <a:srgbClr val="000000"/>
                        </a:solidFill>
                        <a:latin typeface="Arial"/>
                        <a:ea typeface="Arial"/>
                        <a:cs typeface="Arial"/>
                      </a:defRPr>
                    </a:pPr>
                    <a:r>
                      <a:rPr lang="pt-PT" sz="700" b="1" i="0" u="none" strike="noStrike" baseline="0">
                        <a:solidFill>
                          <a:srgbClr val="000000"/>
                        </a:solidFill>
                        <a:latin typeface="Arial"/>
                        <a:cs typeface="Arial"/>
                      </a:rPr>
                      <a:t>serviços</a:t>
                    </a:r>
                    <a:r>
                      <a:rPr lang="pt-PT" sz="800" b="1" i="0" u="none" strike="noStrike" baseline="0">
                        <a:solidFill>
                          <a:srgbClr val="000000"/>
                        </a:solidFill>
                        <a:latin typeface="Arial"/>
                        <a:cs typeface="Arial"/>
                      </a:rPr>
                      <a:t> </a:t>
                    </a:r>
                    <a:r>
                      <a:rPr lang="pt-PT" sz="600" b="0" i="0" u="none" strike="noStrike" baseline="0">
                        <a:solidFill>
                          <a:srgbClr val="000000"/>
                        </a:solidFill>
                        <a:latin typeface="Arial"/>
                        <a:cs typeface="Arial"/>
                      </a:rPr>
                      <a:t>(2)</a:t>
                    </a:r>
                  </a:p>
                </c:rich>
              </c:tx>
              <c:spPr>
                <a:noFill/>
                <a:ln w="25400">
                  <a:noFill/>
                </a:ln>
              </c:spPr>
              <c:dLblPos val="r"/>
            </c:dLbl>
            <c:delete val="1"/>
          </c:dLbls>
          <c:cat>
            <c:strLit>
              <c:ptCount val="155"/>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 </c:v>
              </c:pt>
              <c:pt idx="151">
                <c:v> </c:v>
              </c:pt>
              <c:pt idx="152">
                <c:v> </c:v>
              </c:pt>
              <c:pt idx="153">
                <c:v> </c:v>
              </c:pt>
              <c:pt idx="154">
                <c:v> </c:v>
              </c:pt>
            </c:strLit>
          </c:cat>
          <c:val>
            <c:numLit>
              <c:formatCode>0.0</c:formatCode>
              <c:ptCount val="155"/>
              <c:pt idx="0">
                <c:v>-20.799119036999997</c:v>
              </c:pt>
              <c:pt idx="1">
                <c:v>-18.981870183666668</c:v>
              </c:pt>
              <c:pt idx="2">
                <c:v>-21.142852071</c:v>
              </c:pt>
              <c:pt idx="3">
                <c:v>-26.565164548333325</c:v>
              </c:pt>
              <c:pt idx="4">
                <c:v>-29.127916860999999</c:v>
              </c:pt>
              <c:pt idx="5">
                <c:v>-30.163660660333328</c:v>
              </c:pt>
              <c:pt idx="6">
                <c:v>-22.057105330333329</c:v>
              </c:pt>
              <c:pt idx="7">
                <c:v>-22.10386630233333</c:v>
              </c:pt>
              <c:pt idx="8">
                <c:v>-18.385732672333319</c:v>
              </c:pt>
              <c:pt idx="9">
                <c:v>-18.062225723999994</c:v>
              </c:pt>
              <c:pt idx="10">
                <c:v>-15.758120779999999</c:v>
              </c:pt>
              <c:pt idx="11">
                <c:v>-17.237782864</c:v>
              </c:pt>
              <c:pt idx="12">
                <c:v>-17.998037699999998</c:v>
              </c:pt>
              <c:pt idx="13">
                <c:v>-19.643162061666668</c:v>
              </c:pt>
              <c:pt idx="14">
                <c:v>-16.293440058333321</c:v>
              </c:pt>
              <c:pt idx="15">
                <c:v>-17.793939316666666</c:v>
              </c:pt>
              <c:pt idx="16">
                <c:v>-14.895629301333337</c:v>
              </c:pt>
              <c:pt idx="17">
                <c:v>-14.823611997333336</c:v>
              </c:pt>
              <c:pt idx="18">
                <c:v>-9.6653111986666662</c:v>
              </c:pt>
              <c:pt idx="19">
                <c:v>-8.1609221763333331</c:v>
              </c:pt>
              <c:pt idx="20">
                <c:v>-8.4210198920000003</c:v>
              </c:pt>
              <c:pt idx="21">
                <c:v>-12.811122874333334</c:v>
              </c:pt>
              <c:pt idx="22">
                <c:v>-12.894767536333335</c:v>
              </c:pt>
              <c:pt idx="23">
                <c:v>-10.586066007000001</c:v>
              </c:pt>
              <c:pt idx="24">
                <c:v>-5.3567133586666662</c:v>
              </c:pt>
              <c:pt idx="25">
                <c:v>-3.5794802613333339</c:v>
              </c:pt>
              <c:pt idx="26">
                <c:v>-3.4425644856666664</c:v>
              </c:pt>
              <c:pt idx="27">
                <c:v>-4.8341874013333337</c:v>
              </c:pt>
              <c:pt idx="28">
                <c:v>-8.4964729853333338</c:v>
              </c:pt>
              <c:pt idx="29">
                <c:v>-14.243562118333335</c:v>
              </c:pt>
              <c:pt idx="30">
                <c:v>-18.193215433333332</c:v>
              </c:pt>
              <c:pt idx="31">
                <c:v>-18.767328142666667</c:v>
              </c:pt>
              <c:pt idx="32">
                <c:v>-14.800595911666672</c:v>
              </c:pt>
              <c:pt idx="33">
                <c:v>-12.525959924</c:v>
              </c:pt>
              <c:pt idx="34">
                <c:v>-11.852658361666668</c:v>
              </c:pt>
              <c:pt idx="35">
                <c:v>-9.3419556520000011</c:v>
              </c:pt>
              <c:pt idx="36">
                <c:v>-9.8700498086666713</c:v>
              </c:pt>
              <c:pt idx="37">
                <c:v>-10.783506467</c:v>
              </c:pt>
              <c:pt idx="38">
                <c:v>-15.133869395666666</c:v>
              </c:pt>
              <c:pt idx="39">
                <c:v>-13.72072099533333</c:v>
              </c:pt>
              <c:pt idx="40">
                <c:v>-10.143996838333333</c:v>
              </c:pt>
              <c:pt idx="41">
                <c:v>-6.852442831666667</c:v>
              </c:pt>
              <c:pt idx="42">
                <c:v>-6.6264372756666665</c:v>
              </c:pt>
              <c:pt idx="43">
                <c:v>-8.7946554536666657</c:v>
              </c:pt>
              <c:pt idx="44">
                <c:v>-12.657528698</c:v>
              </c:pt>
              <c:pt idx="45">
                <c:v>-15.347383170333334</c:v>
              </c:pt>
              <c:pt idx="46">
                <c:v>-15.86795649966667</c:v>
              </c:pt>
              <c:pt idx="47">
                <c:v>-15.877977772666666</c:v>
              </c:pt>
              <c:pt idx="48">
                <c:v>-15.697066928</c:v>
              </c:pt>
              <c:pt idx="49">
                <c:v>-11.759878323000001</c:v>
              </c:pt>
              <c:pt idx="50">
                <c:v>-10.884347981333335</c:v>
              </c:pt>
              <c:pt idx="51">
                <c:v>-11.477105739666669</c:v>
              </c:pt>
              <c:pt idx="52">
                <c:v>-15.810426223333334</c:v>
              </c:pt>
              <c:pt idx="53">
                <c:v>-18.641428439666672</c:v>
              </c:pt>
              <c:pt idx="54">
                <c:v>-18.60460474766667</c:v>
              </c:pt>
              <c:pt idx="55">
                <c:v>-15.626988438666666</c:v>
              </c:pt>
              <c:pt idx="56">
                <c:v>-11.617435117666671</c:v>
              </c:pt>
              <c:pt idx="57">
                <c:v>-9.4532277629999992</c:v>
              </c:pt>
              <c:pt idx="58">
                <c:v>-11.366863269333336</c:v>
              </c:pt>
              <c:pt idx="59">
                <c:v>-11.508762752000001</c:v>
              </c:pt>
              <c:pt idx="60">
                <c:v>-10.858957932000003</c:v>
              </c:pt>
              <c:pt idx="61">
                <c:v>-10.416496215000004</c:v>
              </c:pt>
              <c:pt idx="62">
                <c:v>-10.467523777333334</c:v>
              </c:pt>
              <c:pt idx="63">
                <c:v>-8.6202694096666672</c:v>
              </c:pt>
              <c:pt idx="64">
                <c:v>-9.6838469610000004</c:v>
              </c:pt>
              <c:pt idx="65">
                <c:v>-7.2659307609999981</c:v>
              </c:pt>
              <c:pt idx="66">
                <c:v>-10.990250263</c:v>
              </c:pt>
              <c:pt idx="67">
                <c:v>-12.357160675666671</c:v>
              </c:pt>
              <c:pt idx="68">
                <c:v>-12.857946502000003</c:v>
              </c:pt>
              <c:pt idx="69">
                <c:v>-14.635217373</c:v>
              </c:pt>
              <c:pt idx="70">
                <c:v>-14.413544898000003</c:v>
              </c:pt>
              <c:pt idx="71">
                <c:v>-16.903368701333328</c:v>
              </c:pt>
              <c:pt idx="72">
                <c:v>-15.96888314366667</c:v>
              </c:pt>
              <c:pt idx="73">
                <c:v>-15.667878711999998</c:v>
              </c:pt>
              <c:pt idx="74">
                <c:v>-16.752136977666662</c:v>
              </c:pt>
              <c:pt idx="75">
                <c:v>-14.181676980999997</c:v>
              </c:pt>
              <c:pt idx="76">
                <c:v>-12.039146964333332</c:v>
              </c:pt>
              <c:pt idx="77">
                <c:v>-9.327576794666669</c:v>
              </c:pt>
              <c:pt idx="78">
                <c:v>-8.2928443246666692</c:v>
              </c:pt>
              <c:pt idx="79">
                <c:v>-6.9091390636666681</c:v>
              </c:pt>
              <c:pt idx="80">
                <c:v>-6.4819561246666684</c:v>
              </c:pt>
              <c:pt idx="81">
                <c:v>-4.6335383986666674</c:v>
              </c:pt>
              <c:pt idx="82">
                <c:v>-4.1745592836666674</c:v>
              </c:pt>
              <c:pt idx="83">
                <c:v>-3.7044793406666674</c:v>
              </c:pt>
              <c:pt idx="84">
                <c:v>-4.7784504266666668</c:v>
              </c:pt>
              <c:pt idx="85">
                <c:v>-5.2863431146666695</c:v>
              </c:pt>
              <c:pt idx="86">
                <c:v>-4.5002771963333341</c:v>
              </c:pt>
              <c:pt idx="87">
                <c:v>-5.7367225149999994</c:v>
              </c:pt>
              <c:pt idx="88">
                <c:v>-6.058994917999998</c:v>
              </c:pt>
              <c:pt idx="89">
                <c:v>-7.9949805416666662</c:v>
              </c:pt>
              <c:pt idx="90">
                <c:v>-7.3214176463333329</c:v>
              </c:pt>
              <c:pt idx="91">
                <c:v>-7.2295411946666679</c:v>
              </c:pt>
              <c:pt idx="92">
                <c:v>-5.7513575420000009</c:v>
              </c:pt>
              <c:pt idx="93">
                <c:v>-5.3312900473333338</c:v>
              </c:pt>
              <c:pt idx="94">
                <c:v>-5.2012762490000002</c:v>
              </c:pt>
              <c:pt idx="95">
                <c:v>-5.8223287096666674</c:v>
              </c:pt>
              <c:pt idx="96">
                <c:v>-8.8582078783333351</c:v>
              </c:pt>
              <c:pt idx="97">
                <c:v>-10.887626921000003</c:v>
              </c:pt>
              <c:pt idx="98">
                <c:v>-13.120060480999999</c:v>
              </c:pt>
              <c:pt idx="99">
                <c:v>-14.01031807</c:v>
              </c:pt>
              <c:pt idx="100">
                <c:v>-14.527871669333333</c:v>
              </c:pt>
              <c:pt idx="101">
                <c:v>-14.270402525333335</c:v>
              </c:pt>
              <c:pt idx="102">
                <c:v>-13.448806961333331</c:v>
              </c:pt>
              <c:pt idx="103">
                <c:v>-13.77630759266667</c:v>
              </c:pt>
              <c:pt idx="104">
                <c:v>-14.531300741999997</c:v>
              </c:pt>
              <c:pt idx="105">
                <c:v>-15.864268670666666</c:v>
              </c:pt>
              <c:pt idx="106">
                <c:v>-16.816224329000004</c:v>
              </c:pt>
              <c:pt idx="107">
                <c:v>-18.156645385999994</c:v>
              </c:pt>
              <c:pt idx="108">
                <c:v>-17.46791924199999</c:v>
              </c:pt>
              <c:pt idx="109">
                <c:v>-16.810583749333329</c:v>
              </c:pt>
              <c:pt idx="110">
                <c:v>-15.675934345000002</c:v>
              </c:pt>
              <c:pt idx="111">
                <c:v>-15.595497004000002</c:v>
              </c:pt>
              <c:pt idx="112">
                <c:v>-16.716455830333327</c:v>
              </c:pt>
              <c:pt idx="113">
                <c:v>-16.655862987333332</c:v>
              </c:pt>
              <c:pt idx="114">
                <c:v>-16.021527832333323</c:v>
              </c:pt>
              <c:pt idx="115">
                <c:v>-14.706326958666669</c:v>
              </c:pt>
              <c:pt idx="116">
                <c:v>-15.482221902666666</c:v>
              </c:pt>
              <c:pt idx="117">
                <c:v>-15.927810508333332</c:v>
              </c:pt>
              <c:pt idx="118">
                <c:v>-17.140165834333327</c:v>
              </c:pt>
              <c:pt idx="119">
                <c:v>-17.336206503</c:v>
              </c:pt>
              <c:pt idx="120">
                <c:v>-18.300176336666667</c:v>
              </c:pt>
              <c:pt idx="121">
                <c:v>-17.960604732333323</c:v>
              </c:pt>
              <c:pt idx="122">
                <c:v>-17.550988681000003</c:v>
              </c:pt>
              <c:pt idx="123">
                <c:v>-17.326168782000003</c:v>
              </c:pt>
              <c:pt idx="124">
                <c:v>-18.084365588000001</c:v>
              </c:pt>
              <c:pt idx="125">
                <c:v>-17.260185254333326</c:v>
              </c:pt>
              <c:pt idx="126">
                <c:v>-15.903222360333331</c:v>
              </c:pt>
              <c:pt idx="127">
                <c:v>-13.152645569333334</c:v>
              </c:pt>
              <c:pt idx="128">
                <c:v>-11.961361452999999</c:v>
              </c:pt>
              <c:pt idx="129">
                <c:v>-10.996409311666669</c:v>
              </c:pt>
              <c:pt idx="130">
                <c:v>-10.115972585</c:v>
              </c:pt>
              <c:pt idx="131">
                <c:v>-8.9371510259999987</c:v>
              </c:pt>
              <c:pt idx="132">
                <c:v>-5.6289819099999985</c:v>
              </c:pt>
              <c:pt idx="133">
                <c:v>-3.9803633699999996</c:v>
              </c:pt>
              <c:pt idx="134">
                <c:v>-3.320139059333334</c:v>
              </c:pt>
              <c:pt idx="135">
                <c:v>-4.5227520339999989</c:v>
              </c:pt>
              <c:pt idx="136">
                <c:v>-4.2282912846666685</c:v>
              </c:pt>
              <c:pt idx="137">
                <c:v>-4.2449478406666667</c:v>
              </c:pt>
              <c:pt idx="138">
                <c:v>-4.7920892543333338</c:v>
              </c:pt>
              <c:pt idx="139">
                <c:v>-5.4417936566666674</c:v>
              </c:pt>
              <c:pt idx="140">
                <c:v>-4.5412202626666671</c:v>
              </c:pt>
              <c:pt idx="141">
                <c:v>-4.326400720333333</c:v>
              </c:pt>
              <c:pt idx="142">
                <c:v>-1.7341630113333324</c:v>
              </c:pt>
              <c:pt idx="143">
                <c:v>-2.5442552539999994</c:v>
              </c:pt>
              <c:pt idx="144">
                <c:v>-0.11192552533333319</c:v>
              </c:pt>
              <c:pt idx="145">
                <c:v>-2.1113304753333342</c:v>
              </c:pt>
              <c:pt idx="146">
                <c:v>-1.5583057013333337</c:v>
              </c:pt>
              <c:pt idx="147">
                <c:v>-3.4891820893333332</c:v>
              </c:pt>
              <c:pt idx="148">
                <c:v>-3.1008037846666672</c:v>
              </c:pt>
              <c:pt idx="149">
                <c:v>-3.535786866</c:v>
              </c:pt>
            </c:numLit>
          </c:val>
        </c:ser>
        <c:marker val="1"/>
        <c:axId val="193680512"/>
        <c:axId val="193682048"/>
      </c:lineChart>
      <c:catAx>
        <c:axId val="193680512"/>
        <c:scaling>
          <c:orientation val="minMax"/>
        </c:scaling>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93682048"/>
        <c:crosses val="autoZero"/>
        <c:auto val="1"/>
        <c:lblAlgn val="ctr"/>
        <c:lblOffset val="100"/>
        <c:tickLblSkip val="1"/>
        <c:tickMarkSkip val="1"/>
      </c:catAx>
      <c:valAx>
        <c:axId val="193682048"/>
        <c:scaling>
          <c:orientation val="minMax"/>
          <c:max val="2"/>
          <c:min val="-60"/>
        </c:scaling>
        <c:axPos val="l"/>
        <c:numFmt formatCode="0" sourceLinked="0"/>
        <c:maj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93680512"/>
        <c:crosses val="autoZero"/>
        <c:crossBetween val="between"/>
        <c:majorUnit val="10"/>
      </c:valAx>
      <c:spPr>
        <a:gradFill rotWithShape="0">
          <a:gsLst>
            <a:gs pos="0">
              <a:srgbClr val="EBF7FF"/>
            </a:gs>
            <a:gs pos="100000">
              <a:srgbClr val="FFFFFF"/>
            </a:gs>
          </a:gsLst>
          <a:lin ang="5400000" scaled="1"/>
        </a:gradFill>
        <a:ln w="25400">
          <a:noFill/>
        </a:ln>
      </c:spPr>
    </c:plotArea>
    <c:plotVisOnly val="1"/>
    <c:dispBlanksAs val="gap"/>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lang val="pt-P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6134652777777778"/>
          <c:y val="2.0442129629630001E-2"/>
        </c:manualLayout>
      </c:layout>
      <c:spPr>
        <a:noFill/>
        <a:ln w="25400">
          <a:noFill/>
        </a:ln>
      </c:spPr>
    </c:title>
    <c:plotArea>
      <c:layout>
        <c:manualLayout>
          <c:layoutTarget val="inner"/>
          <c:xMode val="edge"/>
          <c:yMode val="edge"/>
          <c:x val="0.11375625000000029"/>
          <c:y val="0.18251574074074342"/>
          <c:w val="0.91185410334346562"/>
          <c:h val="0.5395347222222161"/>
        </c:manualLayout>
      </c:layout>
      <c:barChart>
        <c:barDir val="col"/>
        <c:grouping val="clustered"/>
        <c:ser>
          <c:idx val="0"/>
          <c:order val="0"/>
          <c:tx>
            <c:strRef>
              <c:f>'9lay_off'!$C$14:$D$14</c:f>
              <c:strCache>
                <c:ptCount val="1"/>
                <c:pt idx="0">
                  <c:v>beneficiários</c:v>
                </c:pt>
              </c:strCache>
            </c:strRef>
          </c:tx>
          <c:spPr>
            <a:solidFill>
              <a:schemeClr val="accent2"/>
            </a:solidFill>
            <a:ln w="25400">
              <a:solidFill>
                <a:schemeClr val="accent2"/>
              </a:solidFill>
              <a:prstDash val="solid"/>
            </a:ln>
          </c:spPr>
          <c:cat>
            <c:multiLvlStrRef>
              <c:f>'9lay_off'!$E$8:$Q$9</c:f>
              <c:multiLvlStrCache>
                <c:ptCount val="13"/>
                <c:lvl>
                  <c:pt idx="0">
                    <c:v>jun.</c:v>
                  </c:pt>
                  <c:pt idx="1">
                    <c:v>jul.</c:v>
                  </c:pt>
                  <c:pt idx="2">
                    <c:v>ago.</c:v>
                  </c:pt>
                  <c:pt idx="3">
                    <c:v>set.</c:v>
                  </c:pt>
                  <c:pt idx="4">
                    <c:v>out.</c:v>
                  </c:pt>
                  <c:pt idx="5">
                    <c:v>nov.</c:v>
                  </c:pt>
                  <c:pt idx="6">
                    <c:v>dez.</c:v>
                  </c:pt>
                  <c:pt idx="7">
                    <c:v>jan.</c:v>
                  </c:pt>
                  <c:pt idx="8">
                    <c:v>fev.</c:v>
                  </c:pt>
                  <c:pt idx="9">
                    <c:v>mar.</c:v>
                  </c:pt>
                  <c:pt idx="10">
                    <c:v>abr.</c:v>
                  </c:pt>
                  <c:pt idx="11">
                    <c:v>mai.</c:v>
                  </c:pt>
                  <c:pt idx="12">
                    <c:v>jun.</c:v>
                  </c:pt>
                </c:lvl>
                <c:lvl>
                  <c:pt idx="0">
                    <c:v>2014</c:v>
                  </c:pt>
                  <c:pt idx="7">
                    <c:v>2015</c:v>
                  </c:pt>
                </c:lvl>
              </c:multiLvlStrCache>
            </c:multiLvlStrRef>
          </c:cat>
          <c:val>
            <c:numRef>
              <c:f>'9lay_off'!$E$15:$Q$15</c:f>
              <c:numCache>
                <c:formatCode>#,##0</c:formatCode>
                <c:ptCount val="13"/>
                <c:pt idx="0">
                  <c:v>827</c:v>
                </c:pt>
                <c:pt idx="1">
                  <c:v>819</c:v>
                </c:pt>
                <c:pt idx="2">
                  <c:v>740</c:v>
                </c:pt>
                <c:pt idx="3">
                  <c:v>815</c:v>
                </c:pt>
                <c:pt idx="4">
                  <c:v>789</c:v>
                </c:pt>
                <c:pt idx="5">
                  <c:v>881</c:v>
                </c:pt>
                <c:pt idx="6">
                  <c:v>1537</c:v>
                </c:pt>
                <c:pt idx="7">
                  <c:v>1692</c:v>
                </c:pt>
                <c:pt idx="8">
                  <c:v>1473</c:v>
                </c:pt>
                <c:pt idx="9">
                  <c:v>1555</c:v>
                </c:pt>
                <c:pt idx="10">
                  <c:v>1581</c:v>
                </c:pt>
                <c:pt idx="11">
                  <c:v>1528</c:v>
                </c:pt>
                <c:pt idx="12">
                  <c:v>1089</c:v>
                </c:pt>
              </c:numCache>
            </c:numRef>
          </c:val>
        </c:ser>
        <c:axId val="136195456"/>
        <c:axId val="135566464"/>
      </c:barChart>
      <c:catAx>
        <c:axId val="136195456"/>
        <c:scaling>
          <c:orientation val="minMax"/>
        </c:scaling>
        <c:axPos val="b"/>
        <c:numFmt formatCode="General" sourceLinked="1"/>
        <c:minorTickMark val="out"/>
        <c:tickLblPos val="low"/>
        <c:spPr>
          <a:ln w="3175">
            <a:noFill/>
            <a:prstDash val="solid"/>
          </a:ln>
        </c:spPr>
        <c:txPr>
          <a:bodyPr rot="0" vert="horz" anchor="ctr" anchorCtr="0"/>
          <a:lstStyle/>
          <a:p>
            <a:pPr>
              <a:defRPr sz="700" b="0" i="0" u="none" strike="noStrike" baseline="0">
                <a:solidFill>
                  <a:schemeClr val="tx2"/>
                </a:solidFill>
                <a:latin typeface="Arial"/>
                <a:ea typeface="Arial"/>
                <a:cs typeface="Arial"/>
              </a:defRPr>
            </a:pPr>
            <a:endParaRPr lang="pt-PT"/>
          </a:p>
        </c:txPr>
        <c:crossAx val="135566464"/>
        <c:crosses val="autoZero"/>
        <c:auto val="1"/>
        <c:lblAlgn val="ctr"/>
        <c:lblOffset val="100"/>
        <c:tickLblSkip val="1"/>
        <c:tickMarkSkip val="1"/>
      </c:catAx>
      <c:valAx>
        <c:axId val="135566464"/>
        <c:scaling>
          <c:orientation val="minMax"/>
          <c:min val="0"/>
        </c:scaling>
        <c:axPos val="l"/>
        <c:numFmt formatCode="0" sourceLinked="0"/>
        <c:maj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36195456"/>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c:lang val="pt-PT"/>
  <c:chart>
    <c:plotArea>
      <c:layout>
        <c:manualLayout>
          <c:layoutTarget val="inner"/>
          <c:xMode val="edge"/>
          <c:yMode val="edge"/>
          <c:x val="0.19809601609597091"/>
          <c:y val="6.3777172084258704E-2"/>
          <c:w val="0.60380736269639945"/>
          <c:h val="0.77189104858400215"/>
        </c:manualLayout>
      </c:layout>
      <c:radarChart>
        <c:radarStyle val="marker"/>
        <c:ser>
          <c:idx val="1"/>
          <c:order val="0"/>
          <c:spPr>
            <a:ln w="28575" cap="flat" cmpd="sng" algn="ctr">
              <a:solidFill>
                <a:schemeClr val="accent2"/>
              </a:solidFill>
              <a:prstDash val="solid"/>
            </a:ln>
            <a:effectLst/>
          </c:spPr>
          <c:marker>
            <c:symbol val="none"/>
          </c:marker>
          <c:cat>
            <c:strRef>
              <c:f>'21destaque'!$D$9:$D$26</c:f>
              <c:strCache>
                <c:ptCount val="18"/>
                <c:pt idx="0">
                  <c:v>Alemanha</c:v>
                </c:pt>
                <c:pt idx="1">
                  <c:v>Áustria</c:v>
                </c:pt>
                <c:pt idx="2">
                  <c:v>Bélgica</c:v>
                </c:pt>
                <c:pt idx="3">
                  <c:v>Chipre</c:v>
                </c:pt>
                <c:pt idx="4">
                  <c:v>Croácia</c:v>
                </c:pt>
                <c:pt idx="5">
                  <c:v>Eslováquia</c:v>
                </c:pt>
                <c:pt idx="6">
                  <c:v>Eslovénia</c:v>
                </c:pt>
                <c:pt idx="7">
                  <c:v>Espanha</c:v>
                </c:pt>
                <c:pt idx="8">
                  <c:v>Estónia</c:v>
                </c:pt>
                <c:pt idx="9">
                  <c:v>Finlândia</c:v>
                </c:pt>
                <c:pt idx="10">
                  <c:v>França</c:v>
                </c:pt>
                <c:pt idx="11">
                  <c:v>Grécia</c:v>
                </c:pt>
                <c:pt idx="12">
                  <c:v>Países Baixos</c:v>
                </c:pt>
                <c:pt idx="13">
                  <c:v>Irlanda</c:v>
                </c:pt>
                <c:pt idx="14">
                  <c:v>Itália</c:v>
                </c:pt>
                <c:pt idx="15">
                  <c:v>Luxemburgo</c:v>
                </c:pt>
                <c:pt idx="16">
                  <c:v>Malta</c:v>
                </c:pt>
                <c:pt idx="17">
                  <c:v>Portugal</c:v>
                </c:pt>
              </c:strCache>
            </c:strRef>
          </c:cat>
          <c:val>
            <c:numRef>
              <c:f>'21destaque'!$I$9:$I$26</c:f>
              <c:numCache>
                <c:formatCode>#,##0.00</c:formatCode>
                <c:ptCount val="18"/>
                <c:pt idx="0">
                  <c:v>0.88000000000000012</c:v>
                </c:pt>
                <c:pt idx="1">
                  <c:v>0.88888888888888884</c:v>
                </c:pt>
                <c:pt idx="2">
                  <c:v>0.88043478260869568</c:v>
                </c:pt>
                <c:pt idx="3">
                  <c:v>1.0124223602484472</c:v>
                </c:pt>
                <c:pt idx="4">
                  <c:v>0.99350649350649356</c:v>
                </c:pt>
                <c:pt idx="5">
                  <c:v>1.2129629629629628</c:v>
                </c:pt>
                <c:pt idx="6">
                  <c:v>1.325</c:v>
                </c:pt>
                <c:pt idx="7">
                  <c:v>1.1469194312796207</c:v>
                </c:pt>
                <c:pt idx="8">
                  <c:v>1.0312499999999998</c:v>
                </c:pt>
                <c:pt idx="9">
                  <c:v>0.8910891089108911</c:v>
                </c:pt>
                <c:pt idx="10">
                  <c:v>0.96153846153846145</c:v>
                </c:pt>
                <c:pt idx="11">
                  <c:v>1.2589285714285714</c:v>
                </c:pt>
                <c:pt idx="12">
                  <c:v>1.0909090909090911</c:v>
                </c:pt>
                <c:pt idx="13">
                  <c:v>0.77777777777777779</c:v>
                </c:pt>
                <c:pt idx="14">
                  <c:v>1.065040650406504</c:v>
                </c:pt>
                <c:pt idx="15">
                  <c:v>1.1698113207547169</c:v>
                </c:pt>
                <c:pt idx="16">
                  <c:v>0.94642857142857151</c:v>
                </c:pt>
                <c:pt idx="17">
                  <c:v>1.0840336134453781</c:v>
                </c:pt>
              </c:numCache>
            </c:numRef>
          </c:val>
        </c:ser>
        <c:axId val="229498240"/>
        <c:axId val="134825088"/>
      </c:radarChart>
      <c:catAx>
        <c:axId val="229498240"/>
        <c:scaling>
          <c:orientation val="minMax"/>
        </c:scaling>
        <c:axPos val="b"/>
        <c:majorGridlines>
          <c:spPr>
            <a:ln w="3175">
              <a:solidFill>
                <a:srgbClr val="333333"/>
              </a:solidFill>
              <a:prstDash val="solid"/>
            </a:ln>
          </c:spPr>
        </c:majorGridlines>
        <c:numFmt formatCode="0000" sourceLinked="0"/>
        <c:tickLblPos val="nextTo"/>
        <c:txPr>
          <a:bodyPr rot="60000" vert="horz" anchor="t" anchorCtr="0"/>
          <a:lstStyle/>
          <a:p>
            <a:pPr>
              <a:defRPr sz="700" b="0" i="0" u="none" strike="noStrike" baseline="0">
                <a:solidFill>
                  <a:srgbClr val="333333"/>
                </a:solidFill>
                <a:latin typeface="Arial"/>
                <a:ea typeface="Arial"/>
                <a:cs typeface="Arial"/>
              </a:defRPr>
            </a:pPr>
            <a:endParaRPr lang="pt-PT"/>
          </a:p>
        </c:txPr>
        <c:crossAx val="134825088"/>
        <c:crosses val="autoZero"/>
        <c:lblAlgn val="ctr"/>
        <c:lblOffset val="100"/>
      </c:catAx>
      <c:valAx>
        <c:axId val="134825088"/>
        <c:scaling>
          <c:orientation val="minMax"/>
          <c:max val="1.8"/>
          <c:min val="0"/>
        </c:scaling>
        <c:axPos val="l"/>
        <c:majorGridlines>
          <c:spPr>
            <a:ln w="3175">
              <a:solidFill>
                <a:srgbClr val="333333"/>
              </a:solidFill>
              <a:prstDash val="solid"/>
            </a:ln>
          </c:spPr>
        </c:majorGridlines>
        <c:numFmt formatCode="0.0" sourceLinked="0"/>
        <c:majorTickMark val="cross"/>
        <c:tickLblPos val="nextTo"/>
        <c:spPr>
          <a:ln w="3175">
            <a:solidFill>
              <a:srgbClr val="333333"/>
            </a:solidFill>
            <a:prstDash val="solid"/>
          </a:ln>
        </c:spPr>
        <c:txPr>
          <a:bodyPr rot="0" vert="horz"/>
          <a:lstStyle/>
          <a:p>
            <a:pPr>
              <a:defRPr sz="700" b="0" i="0" u="none" strike="noStrike" baseline="0">
                <a:solidFill>
                  <a:srgbClr val="333333"/>
                </a:solidFill>
                <a:latin typeface="Arial"/>
                <a:ea typeface="Arial"/>
                <a:cs typeface="Arial"/>
              </a:defRPr>
            </a:pPr>
            <a:endParaRPr lang="pt-PT"/>
          </a:p>
        </c:txPr>
        <c:crossAx val="229498240"/>
        <c:crosses val="autoZero"/>
        <c:crossBetween val="between"/>
        <c:majorUnit val="0.5"/>
        <c:minorUnit val="0.5"/>
      </c:valAx>
      <c:spPr>
        <a:noFill/>
        <a:ln w="25400">
          <a:noFill/>
        </a:ln>
      </c:spPr>
    </c:plotArea>
    <c:plotVisOnly val="1"/>
    <c:dispBlanksAs val="gap"/>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lang val="pt-P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488819444444444"/>
          <c:y val="1.4562500000000101E-2"/>
        </c:manualLayout>
      </c:layout>
      <c:spPr>
        <a:noFill/>
        <a:ln w="25400">
          <a:noFill/>
        </a:ln>
      </c:spPr>
    </c:title>
    <c:plotArea>
      <c:layout>
        <c:manualLayout>
          <c:layoutTarget val="inner"/>
          <c:xMode val="edge"/>
          <c:yMode val="edge"/>
          <c:x val="0.11375625000000029"/>
          <c:y val="0.16487685185185186"/>
          <c:w val="0.91185410334346562"/>
          <c:h val="0.61864074074074071"/>
        </c:manualLayout>
      </c:layout>
      <c:barChart>
        <c:barDir val="col"/>
        <c:grouping val="clustered"/>
        <c:ser>
          <c:idx val="0"/>
          <c:order val="0"/>
          <c:tx>
            <c:strRef>
              <c:f>'9lay_off'!$C$37:$D$37</c:f>
              <c:strCache>
                <c:ptCount val="1"/>
                <c:pt idx="0">
                  <c:v>estabelecimentos</c:v>
                </c:pt>
              </c:strCache>
            </c:strRef>
          </c:tx>
          <c:spPr>
            <a:ln w="25400">
              <a:solidFill>
                <a:schemeClr val="tx2"/>
              </a:solidFill>
              <a:prstDash val="solid"/>
            </a:ln>
          </c:spPr>
          <c:cat>
            <c:strRef>
              <c:f>'9lay_off'!$H$35:$Q$35</c:f>
              <c:strCache>
                <c:ptCount val="10"/>
                <c:pt idx="0">
                  <c:v>2005</c:v>
                </c:pt>
                <c:pt idx="1">
                  <c:v>2006</c:v>
                </c:pt>
                <c:pt idx="2">
                  <c:v>2007</c:v>
                </c:pt>
                <c:pt idx="3">
                  <c:v>2008</c:v>
                </c:pt>
                <c:pt idx="4">
                  <c:v>2009</c:v>
                </c:pt>
                <c:pt idx="5">
                  <c:v>2010</c:v>
                </c:pt>
                <c:pt idx="6">
                  <c:v>2011</c:v>
                </c:pt>
                <c:pt idx="7">
                  <c:v>2012</c:v>
                </c:pt>
                <c:pt idx="8">
                  <c:v>2013</c:v>
                </c:pt>
                <c:pt idx="9">
                  <c:v>2014</c:v>
                </c:pt>
              </c:strCache>
            </c:strRef>
          </c:cat>
          <c:val>
            <c:numRef>
              <c:f>'9lay_off'!$H$38:$Q$38</c:f>
              <c:numCache>
                <c:formatCode>0</c:formatCode>
                <c:ptCount val="10"/>
                <c:pt idx="0">
                  <c:v>34</c:v>
                </c:pt>
                <c:pt idx="1">
                  <c:v>49</c:v>
                </c:pt>
                <c:pt idx="2">
                  <c:v>28</c:v>
                </c:pt>
                <c:pt idx="3">
                  <c:v>54</c:v>
                </c:pt>
                <c:pt idx="4">
                  <c:v>423</c:v>
                </c:pt>
                <c:pt idx="5">
                  <c:v>324</c:v>
                </c:pt>
                <c:pt idx="6">
                  <c:v>266</c:v>
                </c:pt>
                <c:pt idx="7">
                  <c:v>550</c:v>
                </c:pt>
                <c:pt idx="8">
                  <c:v>547</c:v>
                </c:pt>
                <c:pt idx="9">
                  <c:v>344</c:v>
                </c:pt>
              </c:numCache>
            </c:numRef>
          </c:val>
        </c:ser>
        <c:axId val="136241536"/>
        <c:axId val="136243072"/>
      </c:barChart>
      <c:catAx>
        <c:axId val="136241536"/>
        <c:scaling>
          <c:orientation val="minMax"/>
        </c:scaling>
        <c:axPos val="b"/>
        <c:numFmt formatCode="General" sourceLinked="1"/>
        <c:maj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136243072"/>
        <c:crosses val="autoZero"/>
        <c:auto val="1"/>
        <c:lblAlgn val="ctr"/>
        <c:lblOffset val="100"/>
        <c:tickLblSkip val="1"/>
        <c:tickMarkSkip val="1"/>
      </c:catAx>
      <c:valAx>
        <c:axId val="136243072"/>
        <c:scaling>
          <c:orientation val="minMax"/>
          <c:min val="0"/>
        </c:scaling>
        <c:axPos val="l"/>
        <c:numFmt formatCode="0" sourceLinked="0"/>
        <c:maj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36241536"/>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lang val="pt-P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5693680555555783"/>
          <c:y val="2.0442129629630001E-2"/>
        </c:manualLayout>
      </c:layout>
      <c:spPr>
        <a:noFill/>
        <a:ln w="25400">
          <a:noFill/>
        </a:ln>
      </c:spPr>
    </c:title>
    <c:plotArea>
      <c:layout>
        <c:manualLayout>
          <c:layoutTarget val="inner"/>
          <c:xMode val="edge"/>
          <c:yMode val="edge"/>
          <c:x val="0.14810763888888889"/>
          <c:y val="0.16487685185185186"/>
          <c:w val="0.91185410334346562"/>
          <c:h val="0.61864074074074071"/>
        </c:manualLayout>
      </c:layout>
      <c:barChart>
        <c:barDir val="col"/>
        <c:grouping val="clustered"/>
        <c:ser>
          <c:idx val="0"/>
          <c:order val="0"/>
          <c:tx>
            <c:strRef>
              <c:f>'9lay_off'!$C$40:$D$40</c:f>
              <c:strCache>
                <c:ptCount val="1"/>
                <c:pt idx="0">
                  <c:v>beneficiários</c:v>
                </c:pt>
              </c:strCache>
            </c:strRef>
          </c:tx>
          <c:spPr>
            <a:solidFill>
              <a:schemeClr val="accent2"/>
            </a:solidFill>
            <a:ln w="25400">
              <a:solidFill>
                <a:schemeClr val="accent2"/>
              </a:solidFill>
              <a:prstDash val="solid"/>
            </a:ln>
          </c:spPr>
          <c:cat>
            <c:strRef>
              <c:f>'9lay_off'!$H$35:$Q$35</c:f>
              <c:strCache>
                <c:ptCount val="10"/>
                <c:pt idx="0">
                  <c:v>2005</c:v>
                </c:pt>
                <c:pt idx="1">
                  <c:v>2006</c:v>
                </c:pt>
                <c:pt idx="2">
                  <c:v>2007</c:v>
                </c:pt>
                <c:pt idx="3">
                  <c:v>2008</c:v>
                </c:pt>
                <c:pt idx="4">
                  <c:v>2009</c:v>
                </c:pt>
                <c:pt idx="5">
                  <c:v>2010</c:v>
                </c:pt>
                <c:pt idx="6">
                  <c:v>2011</c:v>
                </c:pt>
                <c:pt idx="7">
                  <c:v>2012</c:v>
                </c:pt>
                <c:pt idx="8">
                  <c:v>2013</c:v>
                </c:pt>
                <c:pt idx="9">
                  <c:v>2014</c:v>
                </c:pt>
              </c:strCache>
            </c:strRef>
          </c:cat>
          <c:val>
            <c:numRef>
              <c:f>'9lay_off'!$H$41:$Q$41</c:f>
              <c:numCache>
                <c:formatCode>#,##0</c:formatCode>
                <c:ptCount val="10"/>
                <c:pt idx="0">
                  <c:v>588</c:v>
                </c:pt>
                <c:pt idx="1">
                  <c:v>664</c:v>
                </c:pt>
                <c:pt idx="2">
                  <c:v>891</c:v>
                </c:pt>
                <c:pt idx="3">
                  <c:v>1422</c:v>
                </c:pt>
                <c:pt idx="4">
                  <c:v>19278</c:v>
                </c:pt>
                <c:pt idx="5">
                  <c:v>6145</c:v>
                </c:pt>
                <c:pt idx="6">
                  <c:v>3601</c:v>
                </c:pt>
                <c:pt idx="7">
                  <c:v>8703</c:v>
                </c:pt>
                <c:pt idx="8">
                  <c:v>7434</c:v>
                </c:pt>
                <c:pt idx="9">
                  <c:v>4460</c:v>
                </c:pt>
              </c:numCache>
            </c:numRef>
          </c:val>
        </c:ser>
        <c:axId val="136471680"/>
        <c:axId val="136473216"/>
      </c:barChart>
      <c:catAx>
        <c:axId val="136471680"/>
        <c:scaling>
          <c:orientation val="minMax"/>
        </c:scaling>
        <c:axPos val="b"/>
        <c:numFmt formatCode="General" sourceLinked="1"/>
        <c:maj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136473216"/>
        <c:crosses val="autoZero"/>
        <c:auto val="1"/>
        <c:lblAlgn val="ctr"/>
        <c:lblOffset val="100"/>
        <c:tickLblSkip val="1"/>
        <c:tickMarkSkip val="1"/>
      </c:catAx>
      <c:valAx>
        <c:axId val="136473216"/>
        <c:scaling>
          <c:orientation val="minMax"/>
          <c:min val="0"/>
        </c:scaling>
        <c:axPos val="l"/>
        <c:numFmt formatCode="0" sourceLinked="0"/>
        <c:maj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36471680"/>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lang val="pt-PT"/>
  <c:chart>
    <c:plotArea>
      <c:layout/>
      <c:barChart>
        <c:barDir val="bar"/>
        <c:grouping val="clustered"/>
        <c:ser>
          <c:idx val="0"/>
          <c:order val="0"/>
          <c:spPr>
            <a:solidFill>
              <a:srgbClr val="CC0000"/>
            </a:solidFill>
            <a:ln w="12700">
              <a:solidFill>
                <a:srgbClr val="FFFFFF"/>
              </a:solidFill>
              <a:prstDash val="solid"/>
            </a:ln>
          </c:spPr>
          <c:val>
            <c:numRef>
              <c:f>'16irct'!#REF!</c:f>
              <c:numCache>
                <c:formatCode>General</c:formatCode>
                <c:ptCount val="1"/>
                <c:pt idx="0">
                  <c:v>1</c:v>
                </c:pt>
              </c:numCache>
            </c:numRef>
          </c:val>
        </c:ser>
        <c:gapWidth val="80"/>
        <c:axId val="162226176"/>
        <c:axId val="162227712"/>
      </c:barChart>
      <c:catAx>
        <c:axId val="162226176"/>
        <c:scaling>
          <c:orientation val="maxMin"/>
        </c:scaling>
        <c:axPos val="l"/>
        <c:majorTickMark val="none"/>
        <c:tickLblPos val="none"/>
        <c:spPr>
          <a:ln w="3175">
            <a:solidFill>
              <a:srgbClr val="333333"/>
            </a:solidFill>
            <a:prstDash val="solid"/>
          </a:ln>
        </c:spPr>
        <c:crossAx val="162227712"/>
        <c:crosses val="autoZero"/>
        <c:auto val="1"/>
        <c:lblAlgn val="ctr"/>
        <c:lblOffset val="100"/>
        <c:tickMarkSkip val="1"/>
      </c:catAx>
      <c:valAx>
        <c:axId val="162227712"/>
        <c:scaling>
          <c:orientation val="minMax"/>
          <c:max val="3.4"/>
          <c:min val="-2.1"/>
        </c:scaling>
        <c:axPos val="t"/>
        <c:majorGridlines>
          <c:spPr>
            <a:ln w="3175">
              <a:solidFill>
                <a:srgbClr val="FFFFFF"/>
              </a:solidFill>
              <a:prstDash val="solid"/>
            </a:ln>
          </c:spPr>
        </c:majorGridlines>
        <c:numFmt formatCode="General" sourceLinked="1"/>
        <c:majorTickMark val="none"/>
        <c:tickLblPos val="none"/>
        <c:spPr>
          <a:ln w="9525">
            <a:noFill/>
          </a:ln>
        </c:spPr>
        <c:crossAx val="162226176"/>
        <c:crosses val="autoZero"/>
        <c:crossBetween val="between"/>
      </c:valAx>
      <c:spPr>
        <a:noFill/>
        <a:ln w="25400">
          <a:noFill/>
        </a:ln>
      </c:spPr>
    </c:plotArea>
    <c:plotVisOnly val="1"/>
    <c:dispBlanksAs val="gap"/>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pt-PT"/>
  <c:chart>
    <c:plotArea>
      <c:layout/>
      <c:barChart>
        <c:barDir val="bar"/>
        <c:grouping val="clustered"/>
        <c:ser>
          <c:idx val="0"/>
          <c:order val="0"/>
          <c:spPr>
            <a:solidFill>
              <a:srgbClr val="CC0000"/>
            </a:solidFill>
            <a:ln w="12700">
              <a:solidFill>
                <a:srgbClr val="FFFFFF"/>
              </a:solidFill>
              <a:prstDash val="solid"/>
            </a:ln>
          </c:spPr>
          <c:val>
            <c:numRef>
              <c:f>'16irct'!#REF!</c:f>
              <c:numCache>
                <c:formatCode>General</c:formatCode>
                <c:ptCount val="1"/>
                <c:pt idx="0">
                  <c:v>1</c:v>
                </c:pt>
              </c:numCache>
            </c:numRef>
          </c:val>
        </c:ser>
        <c:gapWidth val="80"/>
        <c:axId val="162247040"/>
        <c:axId val="162248576"/>
      </c:barChart>
      <c:catAx>
        <c:axId val="162247040"/>
        <c:scaling>
          <c:orientation val="maxMin"/>
        </c:scaling>
        <c:axPos val="l"/>
        <c:majorTickMark val="none"/>
        <c:tickLblPos val="none"/>
        <c:spPr>
          <a:ln w="3175">
            <a:solidFill>
              <a:srgbClr val="333333"/>
            </a:solidFill>
            <a:prstDash val="solid"/>
          </a:ln>
        </c:spPr>
        <c:crossAx val="162248576"/>
        <c:crosses val="autoZero"/>
        <c:auto val="1"/>
        <c:lblAlgn val="ctr"/>
        <c:lblOffset val="100"/>
        <c:tickMarkSkip val="1"/>
      </c:catAx>
      <c:valAx>
        <c:axId val="162248576"/>
        <c:scaling>
          <c:orientation val="minMax"/>
          <c:max val="0.13"/>
          <c:min val="-3.4000000000000002E-2"/>
        </c:scaling>
        <c:axPos val="t"/>
        <c:majorGridlines>
          <c:spPr>
            <a:ln w="3175">
              <a:solidFill>
                <a:srgbClr val="FFFFFF"/>
              </a:solidFill>
              <a:prstDash val="solid"/>
            </a:ln>
          </c:spPr>
        </c:majorGridlines>
        <c:numFmt formatCode="General" sourceLinked="1"/>
        <c:majorTickMark val="none"/>
        <c:tickLblPos val="none"/>
        <c:spPr>
          <a:ln w="9525">
            <a:noFill/>
          </a:ln>
        </c:spPr>
        <c:crossAx val="162247040"/>
        <c:crosses val="autoZero"/>
        <c:crossBetween val="between"/>
        <c:majorUnit val="2.5000000000000001E-2"/>
      </c:valAx>
      <c:spPr>
        <a:noFill/>
        <a:ln w="25400">
          <a:noFill/>
        </a:ln>
      </c:spPr>
    </c:plotArea>
    <c:plotVisOnly val="1"/>
    <c:dispBlanksAs val="gap"/>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7.xml><?xml version="1.0" encoding="utf-8"?>
<c:chartSpace xmlns:c="http://schemas.openxmlformats.org/drawingml/2006/chart" xmlns:a="http://schemas.openxmlformats.org/drawingml/2006/main" xmlns:r="http://schemas.openxmlformats.org/officeDocument/2006/relationships">
  <c:lang val="pt-PT"/>
  <c:chart>
    <c:plotArea>
      <c:layout/>
      <c:barChart>
        <c:barDir val="bar"/>
        <c:grouping val="clustered"/>
        <c:ser>
          <c:idx val="0"/>
          <c:order val="0"/>
          <c:spPr>
            <a:solidFill>
              <a:srgbClr val="CC0000"/>
            </a:solidFill>
            <a:ln w="12700">
              <a:solidFill>
                <a:srgbClr val="FFFFFF"/>
              </a:solidFill>
              <a:prstDash val="solid"/>
            </a:ln>
          </c:spPr>
          <c:val>
            <c:numLit>
              <c:formatCode>General</c:formatCode>
              <c:ptCount val="1"/>
              <c:pt idx="0">
                <c:v>1</c:v>
              </c:pt>
            </c:numLit>
          </c:val>
        </c:ser>
        <c:gapWidth val="80"/>
        <c:axId val="162272000"/>
        <c:axId val="162273536"/>
      </c:barChart>
      <c:catAx>
        <c:axId val="162272000"/>
        <c:scaling>
          <c:orientation val="maxMin"/>
        </c:scaling>
        <c:axPos val="l"/>
        <c:majorTickMark val="none"/>
        <c:tickLblPos val="none"/>
        <c:spPr>
          <a:ln w="3175">
            <a:solidFill>
              <a:srgbClr val="333333"/>
            </a:solidFill>
            <a:prstDash val="solid"/>
          </a:ln>
        </c:spPr>
        <c:crossAx val="162273536"/>
        <c:crosses val="autoZero"/>
        <c:auto val="1"/>
        <c:lblAlgn val="ctr"/>
        <c:lblOffset val="100"/>
        <c:tickMarkSkip val="1"/>
      </c:catAx>
      <c:valAx>
        <c:axId val="162273536"/>
        <c:scaling>
          <c:orientation val="minMax"/>
          <c:max val="3.4"/>
          <c:min val="-2.1"/>
        </c:scaling>
        <c:axPos val="t"/>
        <c:majorGridlines>
          <c:spPr>
            <a:ln w="3175">
              <a:solidFill>
                <a:srgbClr val="FFFFFF"/>
              </a:solidFill>
              <a:prstDash val="solid"/>
            </a:ln>
          </c:spPr>
        </c:majorGridlines>
        <c:numFmt formatCode="General" sourceLinked="1"/>
        <c:majorTickMark val="none"/>
        <c:tickLblPos val="none"/>
        <c:spPr>
          <a:ln w="9525">
            <a:noFill/>
          </a:ln>
        </c:spPr>
        <c:crossAx val="162272000"/>
        <c:crosses val="autoZero"/>
        <c:crossBetween val="between"/>
      </c:valAx>
      <c:spPr>
        <a:noFill/>
        <a:ln w="25400">
          <a:noFill/>
        </a:ln>
      </c:spPr>
    </c:plotArea>
    <c:plotVisOnly val="1"/>
    <c:dispBlanksAs val="gap"/>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pt-PT"/>
  <c:chart>
    <c:plotArea>
      <c:layout/>
      <c:barChart>
        <c:barDir val="bar"/>
        <c:grouping val="clustered"/>
        <c:ser>
          <c:idx val="0"/>
          <c:order val="0"/>
          <c:spPr>
            <a:solidFill>
              <a:srgbClr val="CC0000"/>
            </a:solidFill>
            <a:ln w="12700">
              <a:solidFill>
                <a:srgbClr val="FFFFFF"/>
              </a:solidFill>
              <a:prstDash val="solid"/>
            </a:ln>
          </c:spPr>
          <c:val>
            <c:numLit>
              <c:formatCode>General</c:formatCode>
              <c:ptCount val="1"/>
              <c:pt idx="0">
                <c:v>1</c:v>
              </c:pt>
            </c:numLit>
          </c:val>
        </c:ser>
        <c:gapWidth val="80"/>
        <c:axId val="162292864"/>
        <c:axId val="162294400"/>
      </c:barChart>
      <c:catAx>
        <c:axId val="162292864"/>
        <c:scaling>
          <c:orientation val="maxMin"/>
        </c:scaling>
        <c:axPos val="l"/>
        <c:majorTickMark val="none"/>
        <c:tickLblPos val="none"/>
        <c:spPr>
          <a:ln w="3175">
            <a:solidFill>
              <a:srgbClr val="333333"/>
            </a:solidFill>
            <a:prstDash val="solid"/>
          </a:ln>
        </c:spPr>
        <c:crossAx val="162294400"/>
        <c:crosses val="autoZero"/>
        <c:auto val="1"/>
        <c:lblAlgn val="ctr"/>
        <c:lblOffset val="100"/>
        <c:tickMarkSkip val="1"/>
      </c:catAx>
      <c:valAx>
        <c:axId val="162294400"/>
        <c:scaling>
          <c:orientation val="minMax"/>
          <c:max val="0.13"/>
          <c:min val="-3.4000000000000002E-2"/>
        </c:scaling>
        <c:axPos val="t"/>
        <c:majorGridlines>
          <c:spPr>
            <a:ln w="3175">
              <a:solidFill>
                <a:srgbClr val="FFFFFF"/>
              </a:solidFill>
              <a:prstDash val="solid"/>
            </a:ln>
          </c:spPr>
        </c:majorGridlines>
        <c:numFmt formatCode="General" sourceLinked="1"/>
        <c:majorTickMark val="none"/>
        <c:tickLblPos val="none"/>
        <c:spPr>
          <a:ln w="9525">
            <a:noFill/>
          </a:ln>
        </c:spPr>
        <c:crossAx val="162292864"/>
        <c:crosses val="autoZero"/>
        <c:crossBetween val="between"/>
        <c:majorUnit val="2.5000000000000001E-2"/>
      </c:valAx>
      <c:spPr>
        <a:noFill/>
        <a:ln w="25400">
          <a:noFill/>
        </a:ln>
      </c:spPr>
    </c:plotArea>
    <c:plotVisOnly val="1"/>
    <c:dispBlanksAs val="gap"/>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9.xml><?xml version="1.0" encoding="utf-8"?>
<c:chartSpace xmlns:c="http://schemas.openxmlformats.org/drawingml/2006/chart" xmlns:a="http://schemas.openxmlformats.org/drawingml/2006/main" xmlns:r="http://schemas.openxmlformats.org/officeDocument/2006/relationships">
  <c:lang val="pt-PT"/>
  <c:chart>
    <c:plotArea>
      <c:layout>
        <c:manualLayout>
          <c:layoutTarget val="inner"/>
          <c:xMode val="edge"/>
          <c:yMode val="edge"/>
          <c:x val="3.9451516222501612E-3"/>
          <c:y val="4.0812466903705179E-2"/>
          <c:w val="0.99605478225174449"/>
          <c:h val="0.93403579928657465"/>
        </c:manualLayout>
      </c:layout>
      <c:barChart>
        <c:barDir val="bar"/>
        <c:grouping val="clustered"/>
        <c:ser>
          <c:idx val="0"/>
          <c:order val="0"/>
          <c:spPr>
            <a:solidFill>
              <a:schemeClr val="accent4"/>
            </a:solidFill>
            <a:ln w="12700">
              <a:solidFill>
                <a:srgbClr val="FFFFFF"/>
              </a:solidFill>
              <a:prstDash val="solid"/>
            </a:ln>
          </c:spPr>
          <c:val>
            <c:numRef>
              <c:f>'16irct'!$J$67:$J$76</c:f>
              <c:numCache>
                <c:formatCode>0.0</c:formatCode>
                <c:ptCount val="10"/>
                <c:pt idx="0">
                  <c:v>5.27527168897719</c:v>
                </c:pt>
                <c:pt idx="1">
                  <c:v>5.0961130196472082</c:v>
                </c:pt>
                <c:pt idx="2">
                  <c:v>4.786074242958871</c:v>
                </c:pt>
                <c:pt idx="3">
                  <c:v>1.4897025900028504</c:v>
                </c:pt>
                <c:pt idx="4">
                  <c:v>1.3828978669219838</c:v>
                </c:pt>
                <c:pt idx="5">
                  <c:v>-3.2527680840980566</c:v>
                </c:pt>
                <c:pt idx="6">
                  <c:v>-2.8150466835770827</c:v>
                </c:pt>
                <c:pt idx="7">
                  <c:v>-2.491146290522761</c:v>
                </c:pt>
                <c:pt idx="8">
                  <c:v>-2.2157459860069673</c:v>
                </c:pt>
                <c:pt idx="9">
                  <c:v>-1.7097701149425437</c:v>
                </c:pt>
              </c:numCache>
            </c:numRef>
          </c:val>
        </c:ser>
        <c:gapWidth val="80"/>
        <c:axId val="162334208"/>
        <c:axId val="162335744"/>
      </c:barChart>
      <c:catAx>
        <c:axId val="162334208"/>
        <c:scaling>
          <c:orientation val="maxMin"/>
        </c:scaling>
        <c:axPos val="l"/>
        <c:majorTickMark val="none"/>
        <c:tickLblPos val="none"/>
        <c:crossAx val="162335744"/>
        <c:crossesAt val="0"/>
        <c:auto val="1"/>
        <c:lblAlgn val="ctr"/>
        <c:lblOffset val="100"/>
        <c:tickMarkSkip val="1"/>
      </c:catAx>
      <c:valAx>
        <c:axId val="162335744"/>
        <c:scaling>
          <c:orientation val="minMax"/>
        </c:scaling>
        <c:axPos val="t"/>
        <c:numFmt formatCode="0.0" sourceLinked="1"/>
        <c:majorTickMark val="none"/>
        <c:tickLblPos val="none"/>
        <c:spPr>
          <a:ln w="9525">
            <a:noFill/>
          </a:ln>
        </c:spPr>
        <c:crossAx val="162334208"/>
        <c:crosses val="autoZero"/>
        <c:crossBetween val="between"/>
      </c:valAx>
    </c:plotArea>
    <c:plotVisOnly val="1"/>
    <c:dispBlanksAs val="gap"/>
  </c:chart>
  <c:spPr>
    <a:solidFill>
      <a:srgbClr val="FFFFFF"/>
    </a:solidFill>
    <a:ln w="9525">
      <a:noFill/>
    </a:ln>
  </c:spPr>
  <c:txPr>
    <a:bodyPr/>
    <a:lstStyle/>
    <a:p>
      <a:pPr>
        <a:defRPr sz="7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trlProps/ctrlProp1.xml><?xml version="1.0" encoding="utf-8"?>
<formControlPr xmlns="http://schemas.microsoft.com/office/spreadsheetml/2009/9/main" objectType="Drop" dropLines="2" dropStyle="combo" dx="16" fmlaLink="$AI$8" fmlaRange="$AK$8:$AK$9" sel="2" val="0"/>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drawing19.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chart" Target="../charts/chart9.xml"/><Relationship Id="rId4" Type="http://schemas.openxmlformats.org/officeDocument/2006/relationships/chart" Target="../charts/chart8.xml"/></Relationships>
</file>

<file path=xl/drawings/_rels/drawing21.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chart" Target="../charts/chart13.xml"/></Relationships>
</file>

<file path=xl/drawings/_rels/drawing27.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 Id="rId6" Type="http://schemas.openxmlformats.org/officeDocument/2006/relationships/chart" Target="../charts/chart19.xml"/><Relationship Id="rId5" Type="http://schemas.openxmlformats.org/officeDocument/2006/relationships/chart" Target="../charts/chart18.xml"/><Relationship Id="rId4" Type="http://schemas.openxmlformats.org/officeDocument/2006/relationships/chart" Target="../charts/chart17.xml"/></Relationships>
</file>

<file path=xl/drawings/_rels/drawing33.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image" Target="../media/image4.emf"/></Relationships>
</file>

<file path=xl/drawings/_rels/drawing8.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6</xdr:col>
      <xdr:colOff>142875</xdr:colOff>
      <xdr:row>10</xdr:row>
      <xdr:rowOff>0</xdr:rowOff>
    </xdr:from>
    <xdr:ext cx="3196003" cy="1494127"/>
    <xdr:sp macro="" textlink="">
      <xdr:nvSpPr>
        <xdr:cNvPr id="2" name="Text Box 1"/>
        <xdr:cNvSpPr txBox="1">
          <a:spLocks noChangeArrowheads="1"/>
        </xdr:cNvSpPr>
      </xdr:nvSpPr>
      <xdr:spPr bwMode="auto">
        <a:xfrm>
          <a:off x="2752725" y="187642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editAs="oneCell">
    <xdr:from>
      <xdr:col>1</xdr:col>
      <xdr:colOff>123825</xdr:colOff>
      <xdr:row>1</xdr:row>
      <xdr:rowOff>142875</xdr:rowOff>
    </xdr:from>
    <xdr:to>
      <xdr:col>3</xdr:col>
      <xdr:colOff>871714</xdr:colOff>
      <xdr:row>3</xdr:row>
      <xdr:rowOff>295275</xdr:rowOff>
    </xdr:to>
    <xdr:pic>
      <xdr:nvPicPr>
        <xdr:cNvPr id="5121"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219075" y="238125"/>
          <a:ext cx="2005189" cy="533400"/>
        </a:xfrm>
        <a:prstGeom prst="rect">
          <a:avLst/>
        </a:prstGeom>
        <a:noFill/>
        <a:ln w="1">
          <a:noFill/>
          <a:miter lim="800000"/>
          <a:headEnd/>
          <a:tailEnd type="none" w="med" len="med"/>
        </a:ln>
        <a:effectLst/>
      </xdr:spPr>
    </xdr:pic>
    <xdr:clientData/>
  </xdr:twoCellAnchor>
  <xdr:oneCellAnchor>
    <xdr:from>
      <xdr:col>6</xdr:col>
      <xdr:colOff>142875</xdr:colOff>
      <xdr:row>10</xdr:row>
      <xdr:rowOff>0</xdr:rowOff>
    </xdr:from>
    <xdr:ext cx="3196003" cy="1494127"/>
    <xdr:sp macro="" textlink="">
      <xdr:nvSpPr>
        <xdr:cNvPr id="18" name="Text Box 1"/>
        <xdr:cNvSpPr txBox="1">
          <a:spLocks noChangeArrowheads="1"/>
        </xdr:cNvSpPr>
      </xdr:nvSpPr>
      <xdr:spPr bwMode="auto">
        <a:xfrm>
          <a:off x="2752725" y="187642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xdr:from>
      <xdr:col>6</xdr:col>
      <xdr:colOff>180976</xdr:colOff>
      <xdr:row>33</xdr:row>
      <xdr:rowOff>76199</xdr:rowOff>
    </xdr:from>
    <xdr:to>
      <xdr:col>9</xdr:col>
      <xdr:colOff>2276475</xdr:colOff>
      <xdr:row>53</xdr:row>
      <xdr:rowOff>47383</xdr:rowOff>
    </xdr:to>
    <xdr:grpSp>
      <xdr:nvGrpSpPr>
        <xdr:cNvPr id="19" name="Grupo 18"/>
        <xdr:cNvGrpSpPr/>
      </xdr:nvGrpSpPr>
      <xdr:grpSpPr>
        <a:xfrm>
          <a:off x="3248026" y="5838824"/>
          <a:ext cx="3676649" cy="3952634"/>
          <a:chOff x="3068960" y="5004048"/>
          <a:chExt cx="3384160" cy="3384160"/>
        </a:xfrm>
      </xdr:grpSpPr>
      <xdr:sp macro="" textlink="">
        <xdr:nvSpPr>
          <xdr:cNvPr id="20" name="Rectângulo 19"/>
          <xdr:cNvSpPr/>
        </xdr:nvSpPr>
        <xdr:spPr>
          <a:xfrm>
            <a:off x="3068960" y="6444208"/>
            <a:ext cx="1944216" cy="1944000"/>
          </a:xfrm>
          <a:prstGeom prst="rect">
            <a:avLst/>
          </a:prstGeom>
          <a:solidFill>
            <a:srgbClr val="66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3429000" y="5004048"/>
            <a:ext cx="1944216" cy="1944216"/>
          </a:xfrm>
          <a:prstGeom prst="rect">
            <a:avLst/>
          </a:prstGeom>
          <a:solidFill>
            <a:srgbClr val="FF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2" name="CaixaDeTexto 32"/>
          <xdr:cNvSpPr txBox="1"/>
        </xdr:nvSpPr>
        <xdr:spPr>
          <a:xfrm>
            <a:off x="3068960" y="7827341"/>
            <a:ext cx="1543371" cy="551035"/>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334C00"/>
                </a:solidFill>
              </a:rPr>
              <a:t>FORMAÇÃO </a:t>
            </a:r>
          </a:p>
          <a:p>
            <a:r>
              <a:rPr lang="pt-PT">
                <a:solidFill>
                  <a:srgbClr val="334C00"/>
                </a:solidFill>
              </a:rPr>
              <a:t>PROFISSIONAL</a:t>
            </a:r>
          </a:p>
        </xdr:txBody>
      </xdr:sp>
      <xdr:sp macro="" textlink="">
        <xdr:nvSpPr>
          <xdr:cNvPr id="23" name="CaixaDeTexto 33"/>
          <xdr:cNvSpPr txBox="1"/>
        </xdr:nvSpPr>
        <xdr:spPr>
          <a:xfrm>
            <a:off x="3429000" y="5004048"/>
            <a:ext cx="114537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9E5E00"/>
                </a:solidFill>
              </a:rPr>
              <a:t>EMPREGO</a:t>
            </a:r>
          </a:p>
        </xdr:txBody>
      </xdr:sp>
      <xdr:sp macro="" textlink="">
        <xdr:nvSpPr>
          <xdr:cNvPr id="24" name="Rectângulo 23"/>
          <xdr:cNvSpPr/>
        </xdr:nvSpPr>
        <xdr:spPr>
          <a:xfrm>
            <a:off x="4509120" y="6084168"/>
            <a:ext cx="1944000" cy="1944216"/>
          </a:xfrm>
          <a:prstGeom prst="rect">
            <a:avLst/>
          </a:prstGeom>
          <a:solidFill>
            <a:srgbClr val="00808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5" name="CaixaDeTexto 31"/>
          <xdr:cNvSpPr txBox="1"/>
        </xdr:nvSpPr>
        <xdr:spPr>
          <a:xfrm>
            <a:off x="5229200" y="6084168"/>
            <a:ext cx="120513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pt-PT">
                <a:solidFill>
                  <a:srgbClr val="004846"/>
                </a:solidFill>
              </a:rPr>
              <a:t>TRABALHO</a:t>
            </a:r>
          </a:p>
        </xdr:txBody>
      </xdr:sp>
    </xdr:grpSp>
    <xdr:clientData/>
  </xdr:twoCellAnchor>
</xdr:wsDr>
</file>

<file path=xl/drawings/drawing10.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II/MSESS. </a:t>
          </a:r>
        </a:p>
      </cdr:txBody>
    </cdr:sp>
  </cdr:relSizeAnchor>
</c:userShapes>
</file>

<file path=xl/drawings/drawing11.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II/MSESS. </a:t>
          </a:r>
        </a:p>
      </cdr:txBody>
    </cdr:sp>
  </cdr:relSizeAnchor>
</c:userShapes>
</file>

<file path=xl/drawings/drawing12.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II/MSESS. </a:t>
          </a:r>
        </a:p>
      </cdr:txBody>
    </cdr:sp>
  </cdr:relSizeAnchor>
</c:userShapes>
</file>

<file path=xl/drawings/drawing13.xml><?xml version="1.0" encoding="utf-8"?>
<xdr:wsDr xmlns:xdr="http://schemas.openxmlformats.org/drawingml/2006/spreadsheetDrawing" xmlns:a="http://schemas.openxmlformats.org/drawingml/2006/main">
  <xdr:twoCellAnchor editAs="oneCell">
    <xdr:from>
      <xdr:col>3</xdr:col>
      <xdr:colOff>1181100</xdr:colOff>
      <xdr:row>17</xdr:row>
      <xdr:rowOff>9525</xdr:rowOff>
    </xdr:from>
    <xdr:to>
      <xdr:col>3</xdr:col>
      <xdr:colOff>1438275</xdr:colOff>
      <xdr:row>17</xdr:row>
      <xdr:rowOff>28575</xdr:rowOff>
    </xdr:to>
    <xdr:sp macro="" textlink="">
      <xdr:nvSpPr>
        <xdr:cNvPr id="2"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5"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6"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7"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8"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9"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xdr:from>
      <xdr:col>15</xdr:col>
      <xdr:colOff>238125</xdr:colOff>
      <xdr:row>0</xdr:row>
      <xdr:rowOff>0</xdr:rowOff>
    </xdr:from>
    <xdr:to>
      <xdr:col>18</xdr:col>
      <xdr:colOff>11973</xdr:colOff>
      <xdr:row>1</xdr:row>
      <xdr:rowOff>8550</xdr:rowOff>
    </xdr:to>
    <xdr:grpSp>
      <xdr:nvGrpSpPr>
        <xdr:cNvPr id="10" name="Grupo 9"/>
        <xdr:cNvGrpSpPr/>
      </xdr:nvGrpSpPr>
      <xdr:grpSpPr>
        <a:xfrm>
          <a:off x="6238875" y="0"/>
          <a:ext cx="612048" cy="180000"/>
          <a:chOff x="4797152" y="7020272"/>
          <a:chExt cx="612048" cy="180000"/>
        </a:xfrm>
      </xdr:grpSpPr>
      <xdr:sp macro="" textlink="">
        <xdr:nvSpPr>
          <xdr:cNvPr id="11" name="Rectângulo 10"/>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2" name="Rectângulo 11"/>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3" name="Rectângulo 12"/>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4"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5"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6"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7"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8"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9"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0"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1"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392973</xdr:colOff>
      <xdr:row>1</xdr:row>
      <xdr:rowOff>8550</xdr:rowOff>
    </xdr:to>
    <xdr:grpSp>
      <xdr:nvGrpSpPr>
        <xdr:cNvPr id="2" name="Grupo 1"/>
        <xdr:cNvGrpSpPr/>
      </xdr:nvGrpSpPr>
      <xdr:grpSpPr>
        <a:xfrm>
          <a:off x="66675" y="0"/>
          <a:ext cx="63109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316015</xdr:colOff>
      <xdr:row>0</xdr:row>
      <xdr:rowOff>0</xdr:rowOff>
    </xdr:from>
    <xdr:to>
      <xdr:col>11</xdr:col>
      <xdr:colOff>11973</xdr:colOff>
      <xdr:row>1</xdr:row>
      <xdr:rowOff>8550</xdr:rowOff>
    </xdr:to>
    <xdr:grpSp>
      <xdr:nvGrpSpPr>
        <xdr:cNvPr id="2" name="Grupo 1"/>
        <xdr:cNvGrpSpPr/>
      </xdr:nvGrpSpPr>
      <xdr:grpSpPr>
        <a:xfrm>
          <a:off x="6240565" y="0"/>
          <a:ext cx="591308" cy="170475"/>
          <a:chOff x="4808367" y="7020272"/>
          <a:chExt cx="600833" cy="180000"/>
        </a:xfrm>
      </xdr:grpSpPr>
      <xdr:sp macro="" textlink="">
        <xdr:nvSpPr>
          <xdr:cNvPr id="3" name="Rectângulo 2"/>
          <xdr:cNvSpPr/>
        </xdr:nvSpPr>
        <xdr:spPr>
          <a:xfrm>
            <a:off x="5016250"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305558</xdr:colOff>
      <xdr:row>1</xdr:row>
      <xdr:rowOff>8550</xdr:rowOff>
    </xdr:to>
    <xdr:grpSp>
      <xdr:nvGrpSpPr>
        <xdr:cNvPr id="2" name="Grupo 1"/>
        <xdr:cNvGrpSpPr/>
      </xdr:nvGrpSpPr>
      <xdr:grpSpPr>
        <a:xfrm>
          <a:off x="666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13</xdr:col>
      <xdr:colOff>142875</xdr:colOff>
      <xdr:row>0</xdr:row>
      <xdr:rowOff>0</xdr:rowOff>
    </xdr:from>
    <xdr:to>
      <xdr:col>15</xdr:col>
      <xdr:colOff>10283</xdr:colOff>
      <xdr:row>1</xdr:row>
      <xdr:rowOff>8550</xdr:rowOff>
    </xdr:to>
    <xdr:grpSp>
      <xdr:nvGrpSpPr>
        <xdr:cNvPr id="6" name="Grupo 5"/>
        <xdr:cNvGrpSpPr/>
      </xdr:nvGrpSpPr>
      <xdr:grpSpPr>
        <a:xfrm>
          <a:off x="6219825" y="0"/>
          <a:ext cx="629408" cy="180000"/>
          <a:chOff x="4808367" y="7020272"/>
          <a:chExt cx="600833" cy="180000"/>
        </a:xfrm>
      </xdr:grpSpPr>
      <xdr:sp macro="" textlink="">
        <xdr:nvSpPr>
          <xdr:cNvPr id="7" name="Rectângulo 6"/>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276983</xdr:colOff>
      <xdr:row>1</xdr:row>
      <xdr:rowOff>8550</xdr:rowOff>
    </xdr:to>
    <xdr:grpSp>
      <xdr:nvGrpSpPr>
        <xdr:cNvPr id="2" name="Grupo 1"/>
        <xdr:cNvGrpSpPr/>
      </xdr:nvGrpSpPr>
      <xdr:grpSpPr>
        <a:xfrm>
          <a:off x="666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28575</xdr:colOff>
      <xdr:row>56</xdr:row>
      <xdr:rowOff>0</xdr:rowOff>
    </xdr:from>
    <xdr:to>
      <xdr:col>16</xdr:col>
      <xdr:colOff>0</xdr:colOff>
      <xdr:row>56</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952500</xdr:colOff>
      <xdr:row>56</xdr:row>
      <xdr:rowOff>0</xdr:rowOff>
    </xdr:from>
    <xdr:to>
      <xdr:col>5</xdr:col>
      <xdr:colOff>361950</xdr:colOff>
      <xdr:row>56</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28575</xdr:colOff>
      <xdr:row>56</xdr:row>
      <xdr:rowOff>0</xdr:rowOff>
    </xdr:from>
    <xdr:to>
      <xdr:col>16</xdr:col>
      <xdr:colOff>0</xdr:colOff>
      <xdr:row>56</xdr:row>
      <xdr:rowOff>0</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952500</xdr:colOff>
      <xdr:row>56</xdr:row>
      <xdr:rowOff>0</xdr:rowOff>
    </xdr:from>
    <xdr:to>
      <xdr:col>5</xdr:col>
      <xdr:colOff>361950</xdr:colOff>
      <xdr:row>56</xdr:row>
      <xdr:rowOff>0</xdr:rowOff>
    </xdr:to>
    <xdr:graphicFrame macro="">
      <xdr:nvGraphicFramePr>
        <xdr:cNvPr id="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9525</xdr:colOff>
      <xdr:row>65</xdr:row>
      <xdr:rowOff>52386</xdr:rowOff>
    </xdr:from>
    <xdr:to>
      <xdr:col>16</xdr:col>
      <xdr:colOff>47625</xdr:colOff>
      <xdr:row>77</xdr:row>
      <xdr:rowOff>3175</xdr:rowOff>
    </xdr:to>
    <xdr:graphicFrame macro="">
      <xdr:nvGraphicFramePr>
        <xdr:cNvPr id="6" name="Chart 6"/>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238125</xdr:colOff>
      <xdr:row>0</xdr:row>
      <xdr:rowOff>0</xdr:rowOff>
    </xdr:from>
    <xdr:to>
      <xdr:col>18</xdr:col>
      <xdr:colOff>10283</xdr:colOff>
      <xdr:row>1</xdr:row>
      <xdr:rowOff>8550</xdr:rowOff>
    </xdr:to>
    <xdr:grpSp>
      <xdr:nvGrpSpPr>
        <xdr:cNvPr id="11" name="Grupo 10"/>
        <xdr:cNvGrpSpPr/>
      </xdr:nvGrpSpPr>
      <xdr:grpSpPr>
        <a:xfrm>
          <a:off x="6210300" y="0"/>
          <a:ext cx="629408" cy="180000"/>
          <a:chOff x="4808367" y="7020272"/>
          <a:chExt cx="600833" cy="180000"/>
        </a:xfrm>
      </xdr:grpSpPr>
      <xdr:sp macro="" textlink="">
        <xdr:nvSpPr>
          <xdr:cNvPr id="12" name="Rectângulo 11"/>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3" name="Rectângulo 12"/>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4" name="Rectângulo 13"/>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781050</xdr:colOff>
      <xdr:row>0</xdr:row>
      <xdr:rowOff>0</xdr:rowOff>
    </xdr:from>
    <xdr:to>
      <xdr:col>8</xdr:col>
      <xdr:colOff>11973</xdr:colOff>
      <xdr:row>1</xdr:row>
      <xdr:rowOff>8550</xdr:rowOff>
    </xdr:to>
    <xdr:grpSp>
      <xdr:nvGrpSpPr>
        <xdr:cNvPr id="2" name="Grupo 1"/>
        <xdr:cNvGrpSpPr/>
      </xdr:nvGrpSpPr>
      <xdr:grpSpPr>
        <a:xfrm>
          <a:off x="2371725"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356993</xdr:colOff>
      <xdr:row>1</xdr:row>
      <xdr:rowOff>4740</xdr:rowOff>
    </xdr:to>
    <xdr:grpSp>
      <xdr:nvGrpSpPr>
        <xdr:cNvPr id="2" name="Grupo 1"/>
        <xdr:cNvGrpSpPr/>
      </xdr:nvGrpSpPr>
      <xdr:grpSpPr>
        <a:xfrm>
          <a:off x="66675" y="0"/>
          <a:ext cx="595118" cy="17619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11</xdr:col>
      <xdr:colOff>1476375</xdr:colOff>
      <xdr:row>0</xdr:row>
      <xdr:rowOff>0</xdr:rowOff>
    </xdr:from>
    <xdr:to>
      <xdr:col>13</xdr:col>
      <xdr:colOff>10283</xdr:colOff>
      <xdr:row>1</xdr:row>
      <xdr:rowOff>8550</xdr:rowOff>
    </xdr:to>
    <xdr:grpSp>
      <xdr:nvGrpSpPr>
        <xdr:cNvPr id="2" name="Grupo 1"/>
        <xdr:cNvGrpSpPr/>
      </xdr:nvGrpSpPr>
      <xdr:grpSpPr>
        <a:xfrm>
          <a:off x="5962650"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11</xdr:col>
      <xdr:colOff>19049</xdr:colOff>
      <xdr:row>41</xdr:row>
      <xdr:rowOff>85724</xdr:rowOff>
    </xdr:from>
    <xdr:to>
      <xdr:col>12</xdr:col>
      <xdr:colOff>143995</xdr:colOff>
      <xdr:row>47</xdr:row>
      <xdr:rowOff>65555</xdr:rowOff>
    </xdr:to>
    <xdr:graphicFrame macro="">
      <xdr:nvGraphicFramePr>
        <xdr:cNvPr id="7" name="Chart 2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47</xdr:row>
      <xdr:rowOff>123265</xdr:rowOff>
    </xdr:from>
    <xdr:to>
      <xdr:col>12</xdr:col>
      <xdr:colOff>123265</xdr:colOff>
      <xdr:row>64</xdr:row>
      <xdr:rowOff>133656</xdr:rowOff>
    </xdr:to>
    <xdr:graphicFrame macro="">
      <xdr:nvGraphicFramePr>
        <xdr:cNvPr id="8"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47625</xdr:colOff>
      <xdr:row>4</xdr:row>
      <xdr:rowOff>152400</xdr:rowOff>
    </xdr:from>
    <xdr:to>
      <xdr:col>12</xdr:col>
      <xdr:colOff>114300</xdr:colOff>
      <xdr:row>27</xdr:row>
      <xdr:rowOff>114299</xdr:rowOff>
    </xdr:to>
    <xdr:graphicFrame macro="">
      <xdr:nvGraphicFramePr>
        <xdr:cNvPr id="9"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30</xdr:row>
      <xdr:rowOff>47625</xdr:rowOff>
    </xdr:from>
    <xdr:to>
      <xdr:col>13</xdr:col>
      <xdr:colOff>1</xdr:colOff>
      <xdr:row>38</xdr:row>
      <xdr:rowOff>83484</xdr:rowOff>
    </xdr:to>
    <xdr:graphicFrame macro="">
      <xdr:nvGraphicFramePr>
        <xdr:cNvPr id="14" name="Chart 18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2.xml><?xml version="1.0" encoding="utf-8"?>
<c:userShapes xmlns:c="http://schemas.openxmlformats.org/drawingml/2006/chart">
  <cdr:relSizeAnchor xmlns:cdr="http://schemas.openxmlformats.org/drawingml/2006/chartDrawing">
    <cdr:from>
      <cdr:x>0.79082</cdr:x>
      <cdr:y>0.20042</cdr:y>
    </cdr:from>
    <cdr:to>
      <cdr:x>0.79082</cdr:x>
      <cdr:y>0.20042</cdr:y>
    </cdr:to>
    <cdr:sp macro="" textlink="">
      <cdr:nvSpPr>
        <cdr:cNvPr id="2087940"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2087941"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0.79082</cdr:x>
      <cdr:y>0.20042</cdr:y>
    </cdr:from>
    <cdr:to>
      <cdr:x>0.79082</cdr:x>
      <cdr:y>0.20042</cdr:y>
    </cdr:to>
    <cdr:sp macro="" textlink="">
      <cdr:nvSpPr>
        <cdr:cNvPr id="2"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3"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3.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0.77623</cdr:x>
      <cdr:y>0.16477</cdr:y>
    </cdr:from>
    <cdr:to>
      <cdr:x>0.77623</cdr:x>
      <cdr:y>0.16477</cdr:y>
    </cdr:to>
    <cdr:sp macro="" textlink="">
      <cdr:nvSpPr>
        <cdr:cNvPr id="2"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4.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5.xml><?xml version="1.0" encoding="utf-8"?>
<c:userShapes xmlns:c="http://schemas.openxmlformats.org/drawingml/2006/chart">
  <cdr:relSizeAnchor xmlns:cdr="http://schemas.openxmlformats.org/drawingml/2006/chartDrawing">
    <cdr:from>
      <cdr:x>0.09159</cdr:x>
      <cdr:y>0.04807</cdr:y>
    </cdr:from>
    <cdr:to>
      <cdr:x>0.09159</cdr:x>
      <cdr:y>0.04807</cdr:y>
    </cdr:to>
    <cdr:sp macro="" textlink="">
      <cdr:nvSpPr>
        <cdr:cNvPr id="1516545" name="Text Box 1"/>
        <cdr:cNvSpPr txBox="1">
          <a:spLocks xmlns:a="http://schemas.openxmlformats.org/drawingml/2006/main" noChangeArrowheads="1"/>
        </cdr:cNvSpPr>
      </cdr:nvSpPr>
      <cdr:spPr bwMode="auto">
        <a:xfrm xmlns:a="http://schemas.openxmlformats.org/drawingml/2006/main">
          <a:off x="788321" y="9842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0.7937</cdr:x>
      <cdr:y>0.18349</cdr:y>
    </cdr:from>
    <cdr:to>
      <cdr:x>0.7937</cdr:x>
      <cdr:y>0.18349</cdr:y>
    </cdr:to>
    <cdr:sp macro="" textlink="">
      <cdr:nvSpPr>
        <cdr:cNvPr id="1516546" name="Text Box 2"/>
        <cdr:cNvSpPr txBox="1">
          <a:spLocks xmlns:a="http://schemas.openxmlformats.org/drawingml/2006/main" noChangeArrowheads="1"/>
        </cdr:cNvSpPr>
      </cdr:nvSpPr>
      <cdr:spPr bwMode="auto">
        <a:xfrm xmlns:a="http://schemas.openxmlformats.org/drawingml/2006/main">
          <a:off x="680716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0.78678</cdr:x>
      <cdr:y>0.18349</cdr:y>
    </cdr:from>
    <cdr:to>
      <cdr:x>0.78678</cdr:x>
      <cdr:y>0.18349</cdr:y>
    </cdr:to>
    <cdr:sp macro="" textlink="">
      <cdr:nvSpPr>
        <cdr:cNvPr id="1516548" name="Text Box 4"/>
        <cdr:cNvSpPr txBox="1">
          <a:spLocks xmlns:a="http://schemas.openxmlformats.org/drawingml/2006/main" noChangeArrowheads="1"/>
        </cdr:cNvSpPr>
      </cdr:nvSpPr>
      <cdr:spPr bwMode="auto">
        <a:xfrm xmlns:a="http://schemas.openxmlformats.org/drawingml/2006/main">
          <a:off x="674782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0.00868</cdr:x>
      <cdr:y>0.90589</cdr:y>
    </cdr:from>
    <cdr:to>
      <cdr:x>0.1167</cdr:x>
      <cdr:y>1</cdr:y>
    </cdr:to>
    <cdr:sp macro="" textlink="">
      <cdr:nvSpPr>
        <cdr:cNvPr id="8" name="Text Box 10"/>
        <cdr:cNvSpPr txBox="1">
          <a:spLocks xmlns:a="http://schemas.openxmlformats.org/drawingml/2006/main" noChangeArrowheads="1"/>
        </cdr:cNvSpPr>
      </cdr:nvSpPr>
      <cdr:spPr bwMode="auto">
        <a:xfrm xmlns:a="http://schemas.openxmlformats.org/drawingml/2006/main">
          <a:off x="54815" y="1203465"/>
          <a:ext cx="682174" cy="121700"/>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pt-PT" sz="700" b="0" i="0" u="none" strike="noStrike" baseline="0">
              <a:solidFill>
                <a:schemeClr val="accent1"/>
              </a:solidFill>
              <a:latin typeface="Arial"/>
              <a:cs typeface="Arial"/>
            </a:rPr>
            <a:t>fonte: II/MSESS.</a:t>
          </a:r>
        </a:p>
      </cdr:txBody>
    </cdr:sp>
  </cdr:relSizeAnchor>
  <cdr:relSizeAnchor xmlns:cdr="http://schemas.openxmlformats.org/drawingml/2006/chartDrawing">
    <cdr:from>
      <cdr:x>0.83718</cdr:x>
      <cdr:y>0.42508</cdr:y>
    </cdr:from>
    <cdr:to>
      <cdr:x>0.83718</cdr:x>
      <cdr:y>0.42508</cdr:y>
    </cdr:to>
    <cdr:sp macro="" textlink="">
      <cdr:nvSpPr>
        <cdr:cNvPr id="2098180"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2098181"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0.83718</cdr:x>
      <cdr:y>0.42508</cdr:y>
    </cdr:from>
    <cdr:to>
      <cdr:x>0.83718</cdr:x>
      <cdr:y>0.42508</cdr:y>
    </cdr:to>
    <cdr:sp macro="" textlink="">
      <cdr:nvSpPr>
        <cdr:cNvPr id="2"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3"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0.65921</cdr:x>
      <cdr:y>0.29605</cdr:y>
    </cdr:from>
    <cdr:to>
      <cdr:x>0.75264</cdr:x>
      <cdr:y>0.57605</cdr:y>
    </cdr:to>
    <cdr:sp macro="" textlink="">
      <cdr:nvSpPr>
        <cdr:cNvPr id="10" name="Text Box 5"/>
        <cdr:cNvSpPr txBox="1">
          <a:spLocks xmlns:a="http://schemas.openxmlformats.org/drawingml/2006/main" noChangeArrowheads="1"/>
        </cdr:cNvSpPr>
      </cdr:nvSpPr>
      <cdr:spPr bwMode="auto">
        <a:xfrm xmlns:a="http://schemas.openxmlformats.org/drawingml/2006/main">
          <a:off x="4162961" y="430774"/>
          <a:ext cx="590014" cy="407425"/>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18288" bIns="0" anchor="t" upright="1">
          <a:noAutofit/>
        </a:bodyPr>
        <a:lstStyle xmlns:a="http://schemas.openxmlformats.org/drawingml/2006/main">
          <a:lvl1pPr marL="0" indent="0">
            <a:defRPr sz="1100">
              <a:latin typeface="Franklin Gothic Book"/>
            </a:defRPr>
          </a:lvl1pPr>
          <a:lvl2pPr marL="457200" indent="0">
            <a:defRPr sz="1100">
              <a:latin typeface="Franklin Gothic Book"/>
            </a:defRPr>
          </a:lvl2pPr>
          <a:lvl3pPr marL="914400" indent="0">
            <a:defRPr sz="1100">
              <a:latin typeface="Franklin Gothic Book"/>
            </a:defRPr>
          </a:lvl3pPr>
          <a:lvl4pPr marL="1371600" indent="0">
            <a:defRPr sz="1100">
              <a:latin typeface="Franklin Gothic Book"/>
            </a:defRPr>
          </a:lvl4pPr>
          <a:lvl5pPr marL="1828800" indent="0">
            <a:defRPr sz="1100">
              <a:latin typeface="Franklin Gothic Book"/>
            </a:defRPr>
          </a:lvl5pPr>
          <a:lvl6pPr marL="2286000" indent="0">
            <a:defRPr sz="1100">
              <a:latin typeface="Franklin Gothic Book"/>
            </a:defRPr>
          </a:lvl6pPr>
          <a:lvl7pPr marL="2743200" indent="0">
            <a:defRPr sz="1100">
              <a:latin typeface="Franklin Gothic Book"/>
            </a:defRPr>
          </a:lvl7pPr>
          <a:lvl8pPr marL="3200400" indent="0">
            <a:defRPr sz="1100">
              <a:latin typeface="Franklin Gothic Book"/>
            </a:defRPr>
          </a:lvl8pPr>
          <a:lvl9pPr marL="3657600" indent="0">
            <a:defRPr sz="1100">
              <a:latin typeface="Franklin Gothic Book"/>
            </a:defRPr>
          </a:lvl9pPr>
        </a:lstStyle>
        <a:p xmlns:a="http://schemas.openxmlformats.org/drawingml/2006/main">
          <a:pPr algn="ctr" rtl="0">
            <a:defRPr sz="1000"/>
          </a:pPr>
          <a:r>
            <a:rPr lang="pt-PT" sz="700" b="1" i="0" u="none" strike="noStrike" baseline="0">
              <a:solidFill>
                <a:srgbClr val="525252"/>
              </a:solidFill>
              <a:latin typeface="Arial"/>
              <a:cs typeface="Arial"/>
            </a:rPr>
            <a:t>valor médio total </a:t>
          </a:r>
          <a:br>
            <a:rPr lang="pt-PT" sz="700" b="1" i="0" u="none" strike="noStrike" baseline="0">
              <a:solidFill>
                <a:srgbClr val="525252"/>
              </a:solidFill>
              <a:latin typeface="Arial"/>
              <a:cs typeface="Arial"/>
            </a:rPr>
          </a:br>
          <a:r>
            <a:rPr lang="pt-PT" sz="700" b="0" i="0" u="none" strike="noStrike" baseline="0">
              <a:solidFill>
                <a:srgbClr val="525252"/>
              </a:solidFill>
              <a:latin typeface="Arial"/>
              <a:cs typeface="Arial"/>
            </a:rPr>
            <a:t>(linha) </a:t>
          </a:r>
        </a:p>
      </cdr:txBody>
    </cdr:sp>
  </cdr:relSizeAnchor>
</c:userShapes>
</file>

<file path=xl/drawings/drawing26.xml><?xml version="1.0" encoding="utf-8"?>
<xdr:wsDr xmlns:xdr="http://schemas.openxmlformats.org/drawingml/2006/spreadsheetDrawing" xmlns:a="http://schemas.openxmlformats.org/drawingml/2006/main">
  <xdr:twoCellAnchor>
    <xdr:from>
      <xdr:col>1</xdr:col>
      <xdr:colOff>0</xdr:colOff>
      <xdr:row>0</xdr:row>
      <xdr:rowOff>7922</xdr:rowOff>
    </xdr:from>
    <xdr:to>
      <xdr:col>3</xdr:col>
      <xdr:colOff>346833</xdr:colOff>
      <xdr:row>1</xdr:row>
      <xdr:rowOff>13297</xdr:rowOff>
    </xdr:to>
    <xdr:grpSp>
      <xdr:nvGrpSpPr>
        <xdr:cNvPr id="2" name="Grupo 1"/>
        <xdr:cNvGrpSpPr/>
      </xdr:nvGrpSpPr>
      <xdr:grpSpPr>
        <a:xfrm>
          <a:off x="66675" y="7922"/>
          <a:ext cx="594483" cy="17682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7.xml><?xml version="1.0" encoding="utf-8"?>
<xdr:wsDr xmlns:xdr="http://schemas.openxmlformats.org/drawingml/2006/spreadsheetDrawing" xmlns:a="http://schemas.openxmlformats.org/drawingml/2006/main">
  <xdr:twoCellAnchor>
    <xdr:from>
      <xdr:col>8</xdr:col>
      <xdr:colOff>133350</xdr:colOff>
      <xdr:row>6</xdr:row>
      <xdr:rowOff>47625</xdr:rowOff>
    </xdr:from>
    <xdr:to>
      <xdr:col>8</xdr:col>
      <xdr:colOff>133350</xdr:colOff>
      <xdr:row>72</xdr:row>
      <xdr:rowOff>0</xdr:rowOff>
    </xdr:to>
    <xdr:sp macro="" textlink="">
      <xdr:nvSpPr>
        <xdr:cNvPr id="2" name="Line 3"/>
        <xdr:cNvSpPr>
          <a:spLocks noChangeShapeType="1"/>
        </xdr:cNvSpPr>
      </xdr:nvSpPr>
      <xdr:spPr bwMode="auto">
        <a:xfrm>
          <a:off x="3781425" y="866775"/>
          <a:ext cx="0" cy="602456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3"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4"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15</xdr:col>
      <xdr:colOff>190500</xdr:colOff>
      <xdr:row>0</xdr:row>
      <xdr:rowOff>0</xdr:rowOff>
    </xdr:from>
    <xdr:to>
      <xdr:col>18</xdr:col>
      <xdr:colOff>11973</xdr:colOff>
      <xdr:row>1</xdr:row>
      <xdr:rowOff>8550</xdr:rowOff>
    </xdr:to>
    <xdr:grpSp>
      <xdr:nvGrpSpPr>
        <xdr:cNvPr id="5" name="Grupo 4"/>
        <xdr:cNvGrpSpPr/>
      </xdr:nvGrpSpPr>
      <xdr:grpSpPr>
        <a:xfrm>
          <a:off x="6038850" y="0"/>
          <a:ext cx="612048" cy="180000"/>
          <a:chOff x="4797152" y="7020272"/>
          <a:chExt cx="612048" cy="180000"/>
        </a:xfrm>
      </xdr:grpSpPr>
      <xdr:sp macro="" textlink="">
        <xdr:nvSpPr>
          <xdr:cNvPr id="6" name="Rectângulo 5"/>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7" name="Rectângulo 6"/>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8</xdr:col>
      <xdr:colOff>133350</xdr:colOff>
      <xdr:row>6</xdr:row>
      <xdr:rowOff>47625</xdr:rowOff>
    </xdr:from>
    <xdr:to>
      <xdr:col>8</xdr:col>
      <xdr:colOff>133350</xdr:colOff>
      <xdr:row>72</xdr:row>
      <xdr:rowOff>0</xdr:rowOff>
    </xdr:to>
    <xdr:sp macro="" textlink="">
      <xdr:nvSpPr>
        <xdr:cNvPr id="9" name="Line 3"/>
        <xdr:cNvSpPr>
          <a:spLocks noChangeShapeType="1"/>
        </xdr:cNvSpPr>
      </xdr:nvSpPr>
      <xdr:spPr bwMode="auto">
        <a:xfrm>
          <a:off x="3781425" y="866775"/>
          <a:ext cx="0" cy="602456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10"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1"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15</xdr:col>
      <xdr:colOff>190500</xdr:colOff>
      <xdr:row>0</xdr:row>
      <xdr:rowOff>0</xdr:rowOff>
    </xdr:from>
    <xdr:to>
      <xdr:col>18</xdr:col>
      <xdr:colOff>11973</xdr:colOff>
      <xdr:row>1</xdr:row>
      <xdr:rowOff>8550</xdr:rowOff>
    </xdr:to>
    <xdr:grpSp>
      <xdr:nvGrpSpPr>
        <xdr:cNvPr id="12" name="Grupo 11"/>
        <xdr:cNvGrpSpPr/>
      </xdr:nvGrpSpPr>
      <xdr:grpSpPr>
        <a:xfrm>
          <a:off x="6038850" y="0"/>
          <a:ext cx="612048" cy="180000"/>
          <a:chOff x="4797152" y="7020272"/>
          <a:chExt cx="612048" cy="180000"/>
        </a:xfrm>
      </xdr:grpSpPr>
      <xdr:sp macro="" textlink="">
        <xdr:nvSpPr>
          <xdr:cNvPr id="13" name="Rectângulo 1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4" name="Rectângulo 1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5" name="Rectângulo 1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8</xdr:col>
      <xdr:colOff>38100</xdr:colOff>
      <xdr:row>8</xdr:row>
      <xdr:rowOff>0</xdr:rowOff>
    </xdr:from>
    <xdr:to>
      <xdr:col>8</xdr:col>
      <xdr:colOff>38100</xdr:colOff>
      <xdr:row>35</xdr:row>
      <xdr:rowOff>76200</xdr:rowOff>
    </xdr:to>
    <xdr:sp macro="" textlink="">
      <xdr:nvSpPr>
        <xdr:cNvPr id="16"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7"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15</xdr:col>
      <xdr:colOff>190500</xdr:colOff>
      <xdr:row>0</xdr:row>
      <xdr:rowOff>0</xdr:rowOff>
    </xdr:from>
    <xdr:to>
      <xdr:col>18</xdr:col>
      <xdr:colOff>11973</xdr:colOff>
      <xdr:row>1</xdr:row>
      <xdr:rowOff>8550</xdr:rowOff>
    </xdr:to>
    <xdr:grpSp>
      <xdr:nvGrpSpPr>
        <xdr:cNvPr id="18" name="Grupo 17"/>
        <xdr:cNvGrpSpPr/>
      </xdr:nvGrpSpPr>
      <xdr:grpSpPr>
        <a:xfrm>
          <a:off x="6038850" y="0"/>
          <a:ext cx="612048" cy="180000"/>
          <a:chOff x="4797152" y="7020272"/>
          <a:chExt cx="612048" cy="180000"/>
        </a:xfrm>
      </xdr:grpSpPr>
      <xdr:sp macro="" textlink="">
        <xdr:nvSpPr>
          <xdr:cNvPr id="19" name="Rectângulo 1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0" name="Rectângulo 1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7</xdr:col>
      <xdr:colOff>0</xdr:colOff>
      <xdr:row>35</xdr:row>
      <xdr:rowOff>0</xdr:rowOff>
    </xdr:from>
    <xdr:to>
      <xdr:col>16</xdr:col>
      <xdr:colOff>304800</xdr:colOff>
      <xdr:row>48</xdr:row>
      <xdr:rowOff>0</xdr:rowOff>
    </xdr:to>
    <xdr:graphicFrame macro="">
      <xdr:nvGraphicFramePr>
        <xdr:cNvPr id="22"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123825</xdr:colOff>
      <xdr:row>14</xdr:row>
      <xdr:rowOff>0</xdr:rowOff>
    </xdr:from>
    <xdr:to>
      <xdr:col>6</xdr:col>
      <xdr:colOff>266700</xdr:colOff>
      <xdr:row>27</xdr:row>
      <xdr:rowOff>38100</xdr:rowOff>
    </xdr:to>
    <xdr:graphicFrame macro="">
      <xdr:nvGraphicFramePr>
        <xdr:cNvPr id="2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56</xdr:row>
      <xdr:rowOff>19202</xdr:rowOff>
    </xdr:from>
    <xdr:to>
      <xdr:col>16</xdr:col>
      <xdr:colOff>304800</xdr:colOff>
      <xdr:row>68</xdr:row>
      <xdr:rowOff>114452</xdr:rowOff>
    </xdr:to>
    <xdr:graphicFrame macro="">
      <xdr:nvGraphicFramePr>
        <xdr:cNvPr id="24"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0</xdr:colOff>
      <xdr:row>14</xdr:row>
      <xdr:rowOff>19050</xdr:rowOff>
    </xdr:from>
    <xdr:to>
      <xdr:col>17</xdr:col>
      <xdr:colOff>19050</xdr:colOff>
      <xdr:row>27</xdr:row>
      <xdr:rowOff>57150</xdr:rowOff>
    </xdr:to>
    <xdr:graphicFrame macro="">
      <xdr:nvGraphicFramePr>
        <xdr:cNvPr id="2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76200</xdr:colOff>
      <xdr:row>56</xdr:row>
      <xdr:rowOff>19202</xdr:rowOff>
    </xdr:from>
    <xdr:to>
      <xdr:col>6</xdr:col>
      <xdr:colOff>266700</xdr:colOff>
      <xdr:row>68</xdr:row>
      <xdr:rowOff>104927</xdr:rowOff>
    </xdr:to>
    <xdr:graphicFrame macro="">
      <xdr:nvGraphicFramePr>
        <xdr:cNvPr id="26"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95250</xdr:colOff>
      <xdr:row>35</xdr:row>
      <xdr:rowOff>0</xdr:rowOff>
    </xdr:from>
    <xdr:to>
      <xdr:col>6</xdr:col>
      <xdr:colOff>266700</xdr:colOff>
      <xdr:row>48</xdr:row>
      <xdr:rowOff>0</xdr:rowOff>
    </xdr:to>
    <xdr:graphicFrame macro="">
      <xdr:nvGraphicFramePr>
        <xdr:cNvPr id="2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8.xml><?xml version="1.0" encoding="utf-8"?>
<c:userShapes xmlns:c="http://schemas.openxmlformats.org/drawingml/2006/chart">
  <cdr:relSizeAnchor xmlns:cdr="http://schemas.openxmlformats.org/drawingml/2006/chartDrawing">
    <cdr:from>
      <cdr:x>0.49032</cdr:x>
      <cdr:y>0.29435</cdr:y>
    </cdr:from>
    <cdr:to>
      <cdr:x>0.94552</cdr:x>
      <cdr:y>0.52526</cdr:y>
    </cdr:to>
    <cdr:sp macro="" textlink="">
      <cdr:nvSpPr>
        <cdr:cNvPr id="1890305" name="Text Box 1"/>
        <cdr:cNvSpPr txBox="1">
          <a:spLocks xmlns:a="http://schemas.openxmlformats.org/drawingml/2006/main" noChangeArrowheads="1"/>
        </cdr:cNvSpPr>
      </cdr:nvSpPr>
      <cdr:spPr bwMode="auto">
        <a:xfrm xmlns:a="http://schemas.openxmlformats.org/drawingml/2006/main">
          <a:off x="1536517" y="510276"/>
          <a:ext cx="1426471" cy="40029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…perspetivas de evolução do desemprego nos próximos 12 meses (mm3m )</a:t>
          </a:r>
        </a:p>
      </cdr:txBody>
    </cdr:sp>
  </cdr:relSizeAnchor>
  <cdr:relSizeAnchor xmlns:cdr="http://schemas.openxmlformats.org/drawingml/2006/chartDrawing">
    <cdr:from>
      <cdr:x>0.32418</cdr:x>
      <cdr:y>0.59028</cdr:y>
    </cdr:from>
    <cdr:to>
      <cdr:x>0.57761</cdr:x>
      <cdr:y>0.7881</cdr:y>
    </cdr:to>
    <cdr:sp macro="" textlink="">
      <cdr:nvSpPr>
        <cdr:cNvPr id="1890306" name="Text Box 2"/>
        <cdr:cNvSpPr txBox="1">
          <a:spLocks xmlns:a="http://schemas.openxmlformats.org/drawingml/2006/main" noChangeArrowheads="1"/>
        </cdr:cNvSpPr>
      </cdr:nvSpPr>
      <cdr:spPr bwMode="auto">
        <a:xfrm xmlns:a="http://schemas.openxmlformats.org/drawingml/2006/main">
          <a:off x="1015901" y="1023281"/>
          <a:ext cx="794180" cy="3429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…indicador de confiança (mm3m)</a:t>
          </a:r>
        </a:p>
      </cdr:txBody>
    </cdr:sp>
  </cdr:relSizeAnchor>
  <cdr:relSizeAnchor xmlns:cdr="http://schemas.openxmlformats.org/drawingml/2006/chartDrawing">
    <cdr:from>
      <cdr:x>0.0157</cdr:x>
      <cdr:y>0.92713</cdr:y>
    </cdr:from>
    <cdr:to>
      <cdr:x>0.98503</cdr:x>
      <cdr:y>0.99827</cdr:y>
    </cdr:to>
    <cdr:sp macro="" textlink="">
      <cdr:nvSpPr>
        <cdr:cNvPr id="1890307" name="Text Box 3"/>
        <cdr:cNvSpPr txBox="1">
          <a:spLocks xmlns:a="http://schemas.openxmlformats.org/drawingml/2006/main" noChangeArrowheads="1"/>
        </cdr:cNvSpPr>
      </cdr:nvSpPr>
      <cdr:spPr bwMode="auto">
        <a:xfrm xmlns:a="http://schemas.openxmlformats.org/drawingml/2006/main">
          <a:off x="49199" y="1607231"/>
          <a:ext cx="3037614" cy="12332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29.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0.01497</cdr:x>
      <cdr:y>0.07044</cdr:y>
    </cdr:from>
    <cdr:to>
      <cdr:x>0.13002</cdr:x>
      <cdr:y>0.13348</cdr:y>
    </cdr:to>
    <cdr:sp macro="" textlink="">
      <cdr:nvSpPr>
        <cdr:cNvPr id="1892354" name="Text Box 2"/>
        <cdr:cNvSpPr txBox="1">
          <a:spLocks xmlns:a="http://schemas.openxmlformats.org/drawingml/2006/main" noChangeArrowheads="1"/>
        </cdr:cNvSpPr>
      </cdr:nvSpPr>
      <cdr:spPr bwMode="auto">
        <a:xfrm xmlns:a="http://schemas.openxmlformats.org/drawingml/2006/main">
          <a:off x="46912" y="11942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240573</xdr:colOff>
      <xdr:row>1</xdr:row>
      <xdr:rowOff>8550</xdr:rowOff>
    </xdr:to>
    <xdr:grpSp>
      <xdr:nvGrpSpPr>
        <xdr:cNvPr id="2" name="Grupo 1"/>
        <xdr:cNvGrpSpPr/>
      </xdr:nvGrpSpPr>
      <xdr:grpSpPr>
        <a:xfrm>
          <a:off x="66675"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0.xml><?xml version="1.0" encoding="utf-8"?>
<c:userShapes xmlns:c="http://schemas.openxmlformats.org/drawingml/2006/chart">
  <cdr:relSizeAnchor xmlns:cdr="http://schemas.openxmlformats.org/drawingml/2006/chartDrawing">
    <cdr:from>
      <cdr:x>0.01484</cdr:x>
      <cdr:y>0.93011</cdr:y>
    </cdr:from>
    <cdr:to>
      <cdr:x>0.4139</cdr:x>
      <cdr:y>1</cdr:y>
    </cdr:to>
    <cdr:sp macro="" textlink="">
      <cdr:nvSpPr>
        <cdr:cNvPr id="1889282" name="Text Box 2"/>
        <cdr:cNvSpPr txBox="1">
          <a:spLocks xmlns:a="http://schemas.openxmlformats.org/drawingml/2006/main" noChangeArrowheads="1"/>
        </cdr:cNvSpPr>
      </cdr:nvSpPr>
      <cdr:spPr bwMode="auto">
        <a:xfrm xmlns:a="http://schemas.openxmlformats.org/drawingml/2006/main">
          <a:off x="46788" y="1647825"/>
          <a:ext cx="1258137" cy="12382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a:t>
          </a:r>
          <a:r>
            <a:rPr lang="pt-PT" sz="600" b="0" i="0" u="none" strike="noStrike" baseline="0">
              <a:solidFill>
                <a:srgbClr val="008000"/>
              </a:solidFill>
              <a:latin typeface="Arial"/>
              <a:cs typeface="Arial"/>
            </a:rPr>
            <a:t>.    </a:t>
          </a:r>
        </a:p>
      </cdr:txBody>
    </cdr:sp>
  </cdr:relSizeAnchor>
  <cdr:relSizeAnchor xmlns:cdr="http://schemas.openxmlformats.org/drawingml/2006/chartDrawing">
    <cdr:from>
      <cdr:x>0.47741</cdr:x>
      <cdr:y>0.38979</cdr:y>
    </cdr:from>
    <cdr:to>
      <cdr:x>0.52711</cdr:x>
      <cdr:y>0.41667</cdr:y>
    </cdr:to>
    <cdr:sp macro="" textlink="">
      <cdr:nvSpPr>
        <cdr:cNvPr id="4" name="Conexão recta unidireccional 3"/>
        <cdr:cNvSpPr/>
      </cdr:nvSpPr>
      <cdr:spPr>
        <a:xfrm xmlns:a="http://schemas.openxmlformats.org/drawingml/2006/main">
          <a:off x="1509713" y="690563"/>
          <a:ext cx="157162" cy="47625"/>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pt-PT"/>
        </a:p>
      </cdr:txBody>
    </cdr:sp>
  </cdr:relSizeAnchor>
</c:userShapes>
</file>

<file path=xl/drawings/drawing31.xml><?xml version="1.0" encoding="utf-8"?>
<c:userShapes xmlns:c="http://schemas.openxmlformats.org/drawingml/2006/chart">
  <cdr:relSizeAnchor xmlns:cdr="http://schemas.openxmlformats.org/drawingml/2006/chartDrawing">
    <cdr:from>
      <cdr:x>0.01479</cdr:x>
      <cdr:y>0.91736</cdr:y>
    </cdr:from>
    <cdr:to>
      <cdr:x>0.94979</cdr:x>
      <cdr:y>0.98886</cdr:y>
    </cdr:to>
    <cdr:sp macro="" textlink="">
      <cdr:nvSpPr>
        <cdr:cNvPr id="1891329" name="Text Box 1"/>
        <cdr:cNvSpPr txBox="1">
          <a:spLocks xmlns:a="http://schemas.openxmlformats.org/drawingml/2006/main" noChangeArrowheads="1"/>
        </cdr:cNvSpPr>
      </cdr:nvSpPr>
      <cdr:spPr bwMode="auto">
        <a:xfrm xmlns:a="http://schemas.openxmlformats.org/drawingml/2006/main">
          <a:off x="47757" y="1546599"/>
          <a:ext cx="3019091" cy="12054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0.01479</cdr:x>
      <cdr:y>0.06599</cdr:y>
    </cdr:from>
    <cdr:to>
      <cdr:x>0.12645</cdr:x>
      <cdr:y>0.12939</cdr:y>
    </cdr:to>
    <cdr:sp macro="" textlink="">
      <cdr:nvSpPr>
        <cdr:cNvPr id="1891330" name="Text Box 2"/>
        <cdr:cNvSpPr txBox="1">
          <a:spLocks xmlns:a="http://schemas.openxmlformats.org/drawingml/2006/main" noChangeArrowheads="1"/>
        </cdr:cNvSpPr>
      </cdr:nvSpPr>
      <cdr:spPr bwMode="auto">
        <a:xfrm xmlns:a="http://schemas.openxmlformats.org/drawingml/2006/main">
          <a:off x="47757" y="11125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rgbClr val="008000"/>
              </a:solidFill>
              <a:latin typeface="Arial"/>
              <a:cs typeface="Arial"/>
            </a:rPr>
            <a:t>(</a:t>
          </a: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dr:relSizeAnchor xmlns:cdr="http://schemas.openxmlformats.org/drawingml/2006/chartDrawing">
    <cdr:from>
      <cdr:x>0.89941</cdr:x>
      <cdr:y>0.06622</cdr:y>
    </cdr:from>
    <cdr:to>
      <cdr:x>0.95401</cdr:x>
      <cdr:y>0.15254</cdr:y>
    </cdr:to>
    <cdr:sp macro="" textlink="">
      <cdr:nvSpPr>
        <cdr:cNvPr id="1891331" name="Text Box 3"/>
        <cdr:cNvSpPr txBox="1">
          <a:spLocks xmlns:a="http://schemas.openxmlformats.org/drawingml/2006/main" noChangeArrowheads="1"/>
        </cdr:cNvSpPr>
      </cdr:nvSpPr>
      <cdr:spPr bwMode="auto">
        <a:xfrm xmlns:a="http://schemas.openxmlformats.org/drawingml/2006/main">
          <a:off x="2895599" y="111641"/>
          <a:ext cx="175787" cy="145534"/>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0" bIns="0" anchor="t" upright="1">
          <a:no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a:t>
          </a:r>
        </a:p>
      </cdr:txBody>
    </cdr:sp>
  </cdr:relSizeAnchor>
</c:userShapes>
</file>

<file path=xl/drawings/drawing32.xml><?xml version="1.0" encoding="utf-8"?>
<c:userShapes xmlns:c="http://schemas.openxmlformats.org/drawingml/2006/chart">
  <cdr:relSizeAnchor xmlns:cdr="http://schemas.openxmlformats.org/drawingml/2006/chartDrawing">
    <cdr:from>
      <cdr:x>0.43161</cdr:x>
      <cdr:y>0.38187</cdr:y>
    </cdr:from>
    <cdr:to>
      <cdr:x>0.4446</cdr:x>
      <cdr:y>0.45995</cdr:y>
    </cdr:to>
    <cdr:sp macro="" textlink="">
      <cdr:nvSpPr>
        <cdr:cNvPr id="1888257" name="Line 1"/>
        <cdr:cNvSpPr>
          <a:spLocks xmlns:a="http://schemas.openxmlformats.org/drawingml/2006/main" noChangeShapeType="1"/>
        </cdr:cNvSpPr>
      </cdr:nvSpPr>
      <cdr:spPr bwMode="auto">
        <a:xfrm xmlns:a="http://schemas.openxmlformats.org/drawingml/2006/main" flipH="1" flipV="1">
          <a:off x="1352550" y="661988"/>
          <a:ext cx="40698" cy="135363"/>
        </a:xfrm>
        <a:prstGeom xmlns:a="http://schemas.openxmlformats.org/drawingml/2006/main" prst="line">
          <a:avLst/>
        </a:prstGeom>
        <a:noFill xmlns:a="http://schemas.openxmlformats.org/drawingml/2006/main"/>
        <a:ln xmlns:a="http://schemas.openxmlformats.org/drawingml/2006/main" w="9525">
          <a:solidFill>
            <a:schemeClr val="tx1"/>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0.19068</cdr:x>
      <cdr:y>0.18537</cdr:y>
    </cdr:from>
    <cdr:to>
      <cdr:x>0.23827</cdr:x>
      <cdr:y>0.26702</cdr:y>
    </cdr:to>
    <cdr:sp macro="" textlink="">
      <cdr:nvSpPr>
        <cdr:cNvPr id="1888258" name="Line 2"/>
        <cdr:cNvSpPr>
          <a:spLocks xmlns:a="http://schemas.openxmlformats.org/drawingml/2006/main" noChangeShapeType="1"/>
        </cdr:cNvSpPr>
      </cdr:nvSpPr>
      <cdr:spPr bwMode="auto">
        <a:xfrm xmlns:a="http://schemas.openxmlformats.org/drawingml/2006/main" flipH="1">
          <a:off x="610268" y="321352"/>
          <a:ext cx="152307" cy="141544"/>
        </a:xfrm>
        <a:prstGeom xmlns:a="http://schemas.openxmlformats.org/drawingml/2006/main" prst="line">
          <a:avLst/>
        </a:prstGeom>
        <a:noFill xmlns:a="http://schemas.openxmlformats.org/drawingml/2006/main"/>
        <a:ln xmlns:a="http://schemas.openxmlformats.org/drawingml/2006/main" w="9525">
          <a:solidFill>
            <a:schemeClr val="accent6"/>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0.01561</cdr:x>
      <cdr:y>0.91473</cdr:y>
    </cdr:from>
    <cdr:to>
      <cdr:x>0.98512</cdr:x>
      <cdr:y>0.98634</cdr:y>
    </cdr:to>
    <cdr:sp macro="" textlink="">
      <cdr:nvSpPr>
        <cdr:cNvPr id="1888259" name="Text Box 3"/>
        <cdr:cNvSpPr txBox="1">
          <a:spLocks xmlns:a="http://schemas.openxmlformats.org/drawingml/2006/main" noChangeArrowheads="1"/>
        </cdr:cNvSpPr>
      </cdr:nvSpPr>
      <cdr:spPr bwMode="auto">
        <a:xfrm xmlns:a="http://schemas.openxmlformats.org/drawingml/2006/main">
          <a:off x="50107" y="1585736"/>
          <a:ext cx="3112054" cy="1241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33.xml><?xml version="1.0" encoding="utf-8"?>
<xdr:wsDr xmlns:xdr="http://schemas.openxmlformats.org/drawingml/2006/spreadsheetDrawing" xmlns:a="http://schemas.openxmlformats.org/drawingml/2006/main">
  <xdr:oneCellAnchor>
    <xdr:from>
      <xdr:col>4</xdr:col>
      <xdr:colOff>0</xdr:colOff>
      <xdr:row>61</xdr:row>
      <xdr:rowOff>0</xdr:rowOff>
    </xdr:from>
    <xdr:ext cx="76200" cy="200025"/>
    <xdr:sp macro="" textlink="">
      <xdr:nvSpPr>
        <xdr:cNvPr id="2" name="Text Box 1025"/>
        <xdr:cNvSpPr txBox="1">
          <a:spLocks noChangeArrowheads="1"/>
        </xdr:cNvSpPr>
      </xdr:nvSpPr>
      <xdr:spPr bwMode="auto">
        <a:xfrm>
          <a:off x="1171575" y="11734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editAs="oneCell">
    <xdr:from>
      <xdr:col>6</xdr:col>
      <xdr:colOff>0</xdr:colOff>
      <xdr:row>40</xdr:row>
      <xdr:rowOff>95250</xdr:rowOff>
    </xdr:from>
    <xdr:to>
      <xdr:col>8</xdr:col>
      <xdr:colOff>1000125</xdr:colOff>
      <xdr:row>42</xdr:row>
      <xdr:rowOff>38100</xdr:rowOff>
    </xdr:to>
    <xdr:sp macro="" textlink="">
      <xdr:nvSpPr>
        <xdr:cNvPr id="5" name="Text Box 1029"/>
        <xdr:cNvSpPr txBox="1">
          <a:spLocks noChangeArrowheads="1"/>
        </xdr:cNvSpPr>
      </xdr:nvSpPr>
      <xdr:spPr bwMode="auto">
        <a:xfrm>
          <a:off x="3305175" y="6591300"/>
          <a:ext cx="3095625" cy="381000"/>
        </a:xfrm>
        <a:prstGeom prst="rect">
          <a:avLst/>
        </a:prstGeom>
        <a:noFill/>
        <a:ln w="9525">
          <a:noFill/>
          <a:miter lim="800000"/>
          <a:headEnd/>
          <a:tailEnd/>
        </a:ln>
      </xdr:spPr>
      <xdr:txBody>
        <a:bodyPr vertOverflow="clip" wrap="square" lIns="27432" tIns="22860" rIns="27432" bIns="0" anchor="t" upright="1"/>
        <a:lstStyle/>
        <a:p>
          <a:pPr algn="ctr" rtl="0">
            <a:defRPr sz="1000"/>
          </a:pPr>
          <a:r>
            <a:rPr lang="pt-PT" sz="1000" b="1" i="0" u="none" strike="noStrike" baseline="0">
              <a:solidFill>
                <a:schemeClr val="tx2"/>
              </a:solidFill>
              <a:latin typeface="Arial"/>
              <a:cs typeface="Arial"/>
            </a:rPr>
            <a:t>Índice de taxa de desemprego </a:t>
          </a:r>
        </a:p>
        <a:p>
          <a:pPr algn="ctr" rtl="0">
            <a:defRPr sz="1000"/>
          </a:pPr>
          <a:r>
            <a:rPr lang="pt-PT" sz="1000" b="1" i="0" u="none" strike="noStrike" baseline="0">
              <a:solidFill>
                <a:schemeClr val="tx2"/>
              </a:solidFill>
              <a:latin typeface="Arial"/>
              <a:cs typeface="Arial"/>
            </a:rPr>
            <a:t> mulheres /homens</a:t>
          </a:r>
        </a:p>
      </xdr:txBody>
    </xdr:sp>
    <xdr:clientData/>
  </xdr:twoCellAnchor>
  <xdr:twoCellAnchor editAs="oneCell">
    <xdr:from>
      <xdr:col>5</xdr:col>
      <xdr:colOff>1057275</xdr:colOff>
      <xdr:row>54</xdr:row>
      <xdr:rowOff>28575</xdr:rowOff>
    </xdr:from>
    <xdr:to>
      <xdr:col>9</xdr:col>
      <xdr:colOff>9525</xdr:colOff>
      <xdr:row>56</xdr:row>
      <xdr:rowOff>219076</xdr:rowOff>
    </xdr:to>
    <xdr:sp macro="" textlink="">
      <xdr:nvSpPr>
        <xdr:cNvPr id="7" name="Text Box 1031"/>
        <xdr:cNvSpPr txBox="1">
          <a:spLocks noChangeArrowheads="1"/>
        </xdr:cNvSpPr>
      </xdr:nvSpPr>
      <xdr:spPr bwMode="auto">
        <a:xfrm>
          <a:off x="3295650" y="9591675"/>
          <a:ext cx="3162300" cy="476251"/>
        </a:xfrm>
        <a:prstGeom prst="rect">
          <a:avLst/>
        </a:prstGeom>
        <a:noFill/>
        <a:ln w="9525">
          <a:noFill/>
          <a:miter lim="800000"/>
          <a:headEnd/>
          <a:tailEnd/>
        </a:ln>
      </xdr:spPr>
      <xdr:txBody>
        <a:bodyPr vertOverflow="clip" wrap="square" lIns="27432" tIns="18288" rIns="27432" bIns="18288" anchor="ctr" upright="1"/>
        <a:lstStyle/>
        <a:p>
          <a:pPr algn="just" rtl="0">
            <a:defRPr sz="1000"/>
          </a:pPr>
          <a:r>
            <a:rPr lang="pt-PT" sz="700" b="1" i="0" u="none" strike="noStrike" baseline="0">
              <a:solidFill>
                <a:srgbClr val="333333"/>
              </a:solidFill>
              <a:latin typeface="Arial"/>
              <a:cs typeface="Arial"/>
            </a:rPr>
            <a:t>nota</a:t>
          </a:r>
          <a:r>
            <a:rPr lang="pt-PT" sz="700" b="0" i="0" u="none" strike="noStrike" baseline="0">
              <a:solidFill>
                <a:srgbClr val="333333"/>
              </a:solidFill>
              <a:latin typeface="Arial"/>
              <a:cs typeface="Arial"/>
            </a:rPr>
            <a:t>: </a:t>
          </a:r>
          <a:r>
            <a:rPr lang="pt-PT" sz="700" b="1" i="0" u="none" strike="noStrike" baseline="0">
              <a:solidFill>
                <a:srgbClr val="333333"/>
              </a:solidFill>
              <a:latin typeface="Arial"/>
              <a:cs typeface="Arial"/>
            </a:rPr>
            <a:t>valores iguais a 1</a:t>
          </a:r>
          <a:r>
            <a:rPr lang="pt-PT" sz="700" b="0" i="0" u="none" strike="noStrike" baseline="0">
              <a:solidFill>
                <a:srgbClr val="333333"/>
              </a:solidFill>
              <a:latin typeface="Arial"/>
              <a:cs typeface="Arial"/>
            </a:rPr>
            <a:t>: taxas de desemprego iguais entre homens e mulheres; </a:t>
          </a:r>
          <a:r>
            <a:rPr lang="pt-PT" sz="700" b="1" i="0" u="none" strike="noStrike" baseline="0">
              <a:solidFill>
                <a:srgbClr val="333333"/>
              </a:solidFill>
              <a:latin typeface="Arial"/>
              <a:cs typeface="Arial"/>
            </a:rPr>
            <a:t>valores &gt; 1</a:t>
          </a:r>
          <a:r>
            <a:rPr lang="pt-PT" sz="700" b="0" i="0" u="none" strike="noStrike" baseline="0">
              <a:solidFill>
                <a:srgbClr val="333333"/>
              </a:solidFill>
              <a:latin typeface="Arial"/>
              <a:cs typeface="Arial"/>
            </a:rPr>
            <a:t>: mulheres com taxa de desemprego superior à dos homens; </a:t>
          </a:r>
          <a:r>
            <a:rPr lang="pt-PT" sz="700" b="1" i="0" u="none" strike="noStrike" baseline="0">
              <a:solidFill>
                <a:srgbClr val="333333"/>
              </a:solidFill>
              <a:latin typeface="Arial"/>
              <a:cs typeface="Arial"/>
            </a:rPr>
            <a:t>valores &lt; 1:</a:t>
          </a:r>
          <a:r>
            <a:rPr lang="pt-PT" sz="700" b="0" i="0" u="none" strike="noStrike" baseline="0">
              <a:solidFill>
                <a:srgbClr val="333333"/>
              </a:solidFill>
              <a:latin typeface="Arial"/>
              <a:cs typeface="Arial"/>
            </a:rPr>
            <a:t> mulheres menos afetadas pelo desemprego em relação aos homens. </a:t>
          </a:r>
        </a:p>
      </xdr:txBody>
    </xdr:sp>
    <xdr:clientData/>
  </xdr:twoCellAnchor>
  <xdr:twoCellAnchor>
    <xdr:from>
      <xdr:col>1</xdr:col>
      <xdr:colOff>0</xdr:colOff>
      <xdr:row>0</xdr:row>
      <xdr:rowOff>0</xdr:rowOff>
    </xdr:from>
    <xdr:to>
      <xdr:col>3</xdr:col>
      <xdr:colOff>373923</xdr:colOff>
      <xdr:row>1</xdr:row>
      <xdr:rowOff>8550</xdr:rowOff>
    </xdr:to>
    <xdr:grpSp>
      <xdr:nvGrpSpPr>
        <xdr:cNvPr id="8" name="Grupo 7"/>
        <xdr:cNvGrpSpPr/>
      </xdr:nvGrpSpPr>
      <xdr:grpSpPr>
        <a:xfrm>
          <a:off x="66675" y="0"/>
          <a:ext cx="612048" cy="180000"/>
          <a:chOff x="4797152" y="7020272"/>
          <a:chExt cx="612048" cy="180000"/>
        </a:xfrm>
      </xdr:grpSpPr>
      <xdr:sp macro="" textlink="">
        <xdr:nvSpPr>
          <xdr:cNvPr id="9" name="Rectângulo 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Rectângulo 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Rectângulo 1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8</xdr:col>
      <xdr:colOff>114300</xdr:colOff>
      <xdr:row>5</xdr:row>
      <xdr:rowOff>142875</xdr:rowOff>
    </xdr:from>
    <xdr:to>
      <xdr:col>8</xdr:col>
      <xdr:colOff>762000</xdr:colOff>
      <xdr:row>8</xdr:row>
      <xdr:rowOff>19050</xdr:rowOff>
    </xdr:to>
    <xdr:pic>
      <xdr:nvPicPr>
        <xdr:cNvPr id="1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xdr:from>
      <xdr:col>1</xdr:col>
      <xdr:colOff>0</xdr:colOff>
      <xdr:row>0</xdr:row>
      <xdr:rowOff>0</xdr:rowOff>
    </xdr:from>
    <xdr:to>
      <xdr:col>3</xdr:col>
      <xdr:colOff>373923</xdr:colOff>
      <xdr:row>1</xdr:row>
      <xdr:rowOff>8550</xdr:rowOff>
    </xdr:to>
    <xdr:grpSp>
      <xdr:nvGrpSpPr>
        <xdr:cNvPr id="18" name="Grupo 17"/>
        <xdr:cNvGrpSpPr/>
      </xdr:nvGrpSpPr>
      <xdr:grpSpPr>
        <a:xfrm>
          <a:off x="66675" y="0"/>
          <a:ext cx="612048" cy="180000"/>
          <a:chOff x="4797152" y="7020272"/>
          <a:chExt cx="612048" cy="180000"/>
        </a:xfrm>
      </xdr:grpSpPr>
      <xdr:sp macro="" textlink="">
        <xdr:nvSpPr>
          <xdr:cNvPr id="19" name="Rectângulo 1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0" name="Rectângulo 1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oneCellAnchor>
    <xdr:from>
      <xdr:col>4</xdr:col>
      <xdr:colOff>0</xdr:colOff>
      <xdr:row>61</xdr:row>
      <xdr:rowOff>0</xdr:rowOff>
    </xdr:from>
    <xdr:ext cx="76200" cy="200025"/>
    <xdr:sp macro="" textlink="">
      <xdr:nvSpPr>
        <xdr:cNvPr id="23" name="Text Box 1025"/>
        <xdr:cNvSpPr txBox="1">
          <a:spLocks noChangeArrowheads="1"/>
        </xdr:cNvSpPr>
      </xdr:nvSpPr>
      <xdr:spPr bwMode="auto">
        <a:xfrm>
          <a:off x="1171575" y="11734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24"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xdr:from>
      <xdr:col>5</xdr:col>
      <xdr:colOff>1038225</xdr:colOff>
      <xdr:row>39</xdr:row>
      <xdr:rowOff>142875</xdr:rowOff>
    </xdr:from>
    <xdr:to>
      <xdr:col>10</xdr:col>
      <xdr:colOff>19049</xdr:colOff>
      <xdr:row>56</xdr:row>
      <xdr:rowOff>219075</xdr:rowOff>
    </xdr:to>
    <xdr:sp macro="" textlink="">
      <xdr:nvSpPr>
        <xdr:cNvPr id="25" name="Rectangle 1027"/>
        <xdr:cNvSpPr>
          <a:spLocks noChangeArrowheads="1"/>
        </xdr:cNvSpPr>
      </xdr:nvSpPr>
      <xdr:spPr bwMode="auto">
        <a:xfrm>
          <a:off x="3276600" y="6486525"/>
          <a:ext cx="3248024" cy="3581400"/>
        </a:xfrm>
        <a:prstGeom prst="rect">
          <a:avLst/>
        </a:prstGeom>
        <a:noFill/>
        <a:ln w="9525">
          <a:noFill/>
          <a:miter lim="800000"/>
          <a:headEnd/>
          <a:tailEnd/>
        </a:ln>
      </xdr:spPr>
    </xdr:sp>
    <xdr:clientData/>
  </xdr:twoCellAnchor>
  <xdr:twoCellAnchor>
    <xdr:from>
      <xdr:col>1</xdr:col>
      <xdr:colOff>0</xdr:colOff>
      <xdr:row>0</xdr:row>
      <xdr:rowOff>0</xdr:rowOff>
    </xdr:from>
    <xdr:to>
      <xdr:col>3</xdr:col>
      <xdr:colOff>373923</xdr:colOff>
      <xdr:row>1</xdr:row>
      <xdr:rowOff>8550</xdr:rowOff>
    </xdr:to>
    <xdr:grpSp>
      <xdr:nvGrpSpPr>
        <xdr:cNvPr id="28" name="Grupo 27"/>
        <xdr:cNvGrpSpPr/>
      </xdr:nvGrpSpPr>
      <xdr:grpSpPr>
        <a:xfrm>
          <a:off x="66675" y="0"/>
          <a:ext cx="612048" cy="180000"/>
          <a:chOff x="4797152" y="7020272"/>
          <a:chExt cx="612048" cy="180000"/>
        </a:xfrm>
      </xdr:grpSpPr>
      <xdr:sp macro="" textlink="">
        <xdr:nvSpPr>
          <xdr:cNvPr id="29" name="Rectângulo 2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30" name="Rectângulo 2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31" name="Rectângulo 3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6</xdr:col>
      <xdr:colOff>9525</xdr:colOff>
      <xdr:row>42</xdr:row>
      <xdr:rowOff>171449</xdr:rowOff>
    </xdr:from>
    <xdr:to>
      <xdr:col>9</xdr:col>
      <xdr:colOff>19050</xdr:colOff>
      <xdr:row>53</xdr:row>
      <xdr:rowOff>200023</xdr:rowOff>
    </xdr:to>
    <xdr:graphicFrame macro="">
      <xdr:nvGraphicFramePr>
        <xdr:cNvPr id="33" name="Chart 10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1</xdr:col>
      <xdr:colOff>47625</xdr:colOff>
      <xdr:row>1</xdr:row>
      <xdr:rowOff>47625</xdr:rowOff>
    </xdr:from>
    <xdr:to>
      <xdr:col>15</xdr:col>
      <xdr:colOff>57150</xdr:colOff>
      <xdr:row>69</xdr:row>
      <xdr:rowOff>95250</xdr:rowOff>
    </xdr:to>
    <xdr:sp macro="" textlink="">
      <xdr:nvSpPr>
        <xdr:cNvPr id="1464377" name="Text Box 1"/>
        <xdr:cNvSpPr txBox="1">
          <a:spLocks noChangeArrowheads="1"/>
        </xdr:cNvSpPr>
      </xdr:nvSpPr>
      <xdr:spPr bwMode="auto">
        <a:xfrm>
          <a:off x="114300" y="219075"/>
          <a:ext cx="3228975" cy="10125075"/>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a:t>
          </a:r>
          <a:r>
            <a:rPr lang="pt-PT" sz="800" b="0" i="0" u="none" strike="noStrike" baseline="0">
              <a:solidFill>
                <a:srgbClr val="000000"/>
              </a:solidFill>
              <a:latin typeface="Arial"/>
              <a:cs typeface="Arial"/>
            </a:rPr>
            <a:t> é uma ocorrência imprevista, durante o tempo de trabalho, que provoca dano físico ou mental. A expressão “durante o tempo de trabalho” é entendida como “no decorrer da atividade profissional ou durante o período em serviço”.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 mortal: </a:t>
          </a:r>
          <a:r>
            <a:rPr lang="pt-PT" sz="800" b="0" i="0" u="none" strike="noStrike" baseline="0">
              <a:solidFill>
                <a:srgbClr val="000000"/>
              </a:solidFill>
              <a:latin typeface="Arial"/>
              <a:cs typeface="Arial"/>
            </a:rPr>
            <a:t>um acidente de que resulte a morte da vítima num período de um ano (após o dia) da sua ocorrência.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Beneficiários do rendimento social de inserção (RSI): </a:t>
          </a:r>
          <a:r>
            <a:rPr lang="pt-PT" sz="800" b="0" i="0" u="none" strike="noStrike" baseline="0">
              <a:solidFill>
                <a:srgbClr val="000000"/>
              </a:solidFill>
              <a:latin typeface="Arial"/>
              <a:cs typeface="Arial"/>
            </a:rPr>
            <a:t>membros do agregado familiar do titular do RSI, incluindo o próprio titular.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Colocações:</a:t>
          </a:r>
          <a:r>
            <a:rPr lang="pt-PT" sz="800" b="0" i="0" u="none" strike="noStrike" baseline="0">
              <a:solidFill>
                <a:srgbClr val="000000"/>
              </a:solidFill>
              <a:latin typeface="Arial"/>
              <a:cs typeface="Arial"/>
            </a:rPr>
            <a:t> ofertas de emprego satisfeitas, com candidatos apresentados pelos Centros de emprego.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Desempregados:</a:t>
          </a:r>
          <a:r>
            <a:rPr lang="pt-PT" sz="800" b="0" i="0" u="none" strike="noStrike" baseline="0">
              <a:solidFill>
                <a:srgbClr val="000000"/>
              </a:solidFill>
              <a:latin typeface="Arial"/>
              <a:cs typeface="Arial"/>
            </a:rPr>
            <a:t> Indivíduo, com idade compreendida entre os  15 e os 74 anos que, no período de referência, se encontrava simultaneamente nas situações seguintes: a) não tinha trabalho remunerado nem qualquer outro; b) estava disponível para trabalhar num trabalho remunerado ou não; c) tinha procurado um trabalho, isto é, tinha feito diligências no período especificado (período de referência ou nas três semanas anteriores) para encontrar um emprego remunerado ou não. Consideram-se como diligências: a) contacto com um centro de emprego público ou agências privadas de colocações; b) contacto com empregadores; c) contactos pessoais ou com associações sindicais; d) colocação, resposta ou análise de anúncios; e) realização de provas ou entrevistas para seleção; f) procura de terrenos, imóveis ou equipamentos; g) solicitação de licenças ou recursos financeiros para a criação de empresa própria. O critério de disponibilidade para aceitar um emprego é fundamentado no seguinte: a) no desejo de trabalhar; b) na vontade de ter atualmente um emprego remunerado ou uma atividade por conta própria caso consiga obter os recursos necessários; c) na possibilidade de começar a trabalhar no período de referência ou pelo menos nas duas semanas seguintes. Inclui o indivíduo que, embora tendo um emprego, só vai começar a trabalhar em data posterior à do período de referência (nos próximos três meses).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Desemprego de longa duração:</a:t>
          </a:r>
          <a:r>
            <a:rPr lang="pt-PT" sz="800" b="0" i="0" u="none" strike="noStrike" baseline="0">
              <a:solidFill>
                <a:srgbClr val="000000"/>
              </a:solidFill>
              <a:latin typeface="Arial"/>
              <a:cs typeface="Arial"/>
            </a:rPr>
            <a:t> pessoas em situação de desemprego há 12 meses ou mais.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Despedimento coletivo:</a:t>
          </a:r>
          <a:r>
            <a:rPr lang="pt-PT" sz="800" b="0" i="0" u="none" strike="noStrike" baseline="0">
              <a:solidFill>
                <a:srgbClr val="000000"/>
              </a:solidFill>
              <a:latin typeface="Arial"/>
              <a:cs typeface="Arial"/>
            </a:rPr>
            <a:t> cessação de contratos de trabalho promovida pelo empregador e operada simultânea ou sucessivamente no período de três meses, abrangendo, pelo menos, dois ou cinco trabalhadores, conforme se trate, respetivamente, de empresa que empregue até 50 ou mais de 50 trabalhadores, sempre que aquela ocorrência se fundamente em encerramento de uma ou várias secções ou estrutura equivalente ou redução de pessoal determinada por motivos de mercado, estruturais ou tecnológicos (n.º 1 do artigo 397º do Código do Trabalho). </a:t>
          </a:r>
        </a:p>
        <a:p>
          <a:pPr algn="just" rtl="0">
            <a:defRPr sz="1000"/>
          </a:pPr>
          <a:r>
            <a:rPr lang="pt-PT" sz="800" b="0" i="0" u="none" strike="noStrike" baseline="0">
              <a:solidFill>
                <a:srgbClr val="000000"/>
              </a:solidFill>
              <a:latin typeface="Arial"/>
              <a:cs typeface="Arial"/>
            </a:rPr>
            <a:t>O procedimento de despedimento coletivo inicia-se com a comunicação do empregador da intenção de proceder ao despedimento, acompanhada, nomeadamente, da indicação do número de trabalhadores a despedir. </a:t>
          </a:r>
        </a:p>
        <a:p>
          <a:pPr algn="just" rtl="0">
            <a:defRPr sz="1000"/>
          </a:pPr>
          <a:r>
            <a:rPr lang="pt-PT" sz="800" b="0" i="0" u="none" strike="noStrike" baseline="0">
              <a:solidFill>
                <a:srgbClr val="000000"/>
              </a:solidFill>
              <a:latin typeface="Arial"/>
              <a:cs typeface="Arial"/>
            </a:rPr>
            <a:t>Segue-se uma fase de negociações com os representantes dos trabalhadores, com vista a um acordo sobre a dimensão e efeitos das medidas a aplicar e, bem assim, outras medidas que reduzam o número de trabalhadores a despedir. Uma alternativa que frequentemente evita ou diminui o número de trabalhadores despedidos é a revogação (por acordo com os próprios trabalhadores) dos contratos de trabalho. </a:t>
          </a:r>
        </a:p>
        <a:p>
          <a:pPr algn="just" rtl="0">
            <a:defRPr sz="1000"/>
          </a:pPr>
          <a:r>
            <a:rPr lang="pt-PT" sz="800" b="0" i="0" u="none" strike="noStrike" baseline="0">
              <a:solidFill>
                <a:srgbClr val="000000"/>
              </a:solidFill>
              <a:latin typeface="Arial"/>
              <a:cs typeface="Arial"/>
            </a:rPr>
            <a:t>No final, o total de trabalhadores despedidos ou a quem se apliquem outras medidas pode não coincidir com o número inicial de trabalhadores a despedir.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Empresa:</a:t>
          </a:r>
          <a:r>
            <a:rPr lang="pt-PT" sz="800" b="0" i="0" u="none" strike="noStrike" baseline="0">
              <a:solidFill>
                <a:srgbClr val="000000"/>
              </a:solidFill>
              <a:latin typeface="Arial"/>
              <a:cs typeface="Arial"/>
            </a:rPr>
            <a:t> Entidade económica que desenvolve uma determinada atividade, sendo constituída por uma sede social e estabelecimentos com localizações diversas.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Estabelecimento:</a:t>
          </a:r>
          <a:r>
            <a:rPr lang="pt-PT" sz="800" b="0" i="0" u="none" strike="noStrike" baseline="0">
              <a:solidFill>
                <a:srgbClr val="000000"/>
              </a:solidFill>
              <a:latin typeface="Arial"/>
              <a:cs typeface="Arial"/>
            </a:rPr>
            <a:t> unidade local que, sob um único regime de propriedade ou de controlo, produz exclusiva ou principalmente um grupo homogéneo de bens ou serviços, num único local.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Família ou agregado familiar de RSI:</a:t>
          </a:r>
          <a:r>
            <a:rPr lang="pt-PT" sz="800" b="0" i="0" u="none" strike="noStrike" baseline="0">
              <a:solidFill>
                <a:srgbClr val="000000"/>
              </a:solidFill>
              <a:latin typeface="Arial"/>
              <a:cs typeface="Arial"/>
            </a:rPr>
            <a:t> conjunto de pessoas que vivem em economia comum, especificando o cônjuge ou pessoa que viva com  </a:t>
          </a:r>
        </a:p>
      </xdr:txBody>
    </xdr:sp>
    <xdr:clientData/>
  </xdr:twoCellAnchor>
  <xdr:twoCellAnchor>
    <xdr:from>
      <xdr:col>15</xdr:col>
      <xdr:colOff>133350</xdr:colOff>
      <xdr:row>1</xdr:row>
      <xdr:rowOff>47626</xdr:rowOff>
    </xdr:from>
    <xdr:to>
      <xdr:col>31</xdr:col>
      <xdr:colOff>9525</xdr:colOff>
      <xdr:row>67</xdr:row>
      <xdr:rowOff>142876</xdr:rowOff>
    </xdr:to>
    <xdr:sp macro="" textlink="">
      <xdr:nvSpPr>
        <xdr:cNvPr id="1464384" name="Text Box 2"/>
        <xdr:cNvSpPr txBox="1">
          <a:spLocks noChangeArrowheads="1"/>
        </xdr:cNvSpPr>
      </xdr:nvSpPr>
      <xdr:spPr bwMode="auto">
        <a:xfrm>
          <a:off x="3419475" y="219076"/>
          <a:ext cx="3257550" cy="990600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o titular em união de facto há mais de um ano, e em geral todos os menores titular em união de facto há mais de um ano, e em geral todos os menores a cargo, quer tenham ou não laços de parentesco com o titular. Poderão ainda ser considerados outros adultos que se encontrem na exclusiva dependência económica do agregado, caso sejam estudantes ou estejam dispensados de disponibilidade ativa para a inserção profissional ou quando o agregado não tenha, incluindo a pessoa em causa, direito à prestação.</a:t>
          </a:r>
        </a:p>
        <a:p>
          <a:pPr algn="just" rtl="0">
            <a:defRPr sz="1000"/>
          </a:pPr>
          <a:endParaRPr lang="pt-PT" sz="800" b="0" i="0" u="none" strike="noStrike" baseline="0">
            <a:solidFill>
              <a:srgbClr val="000000"/>
            </a:solidFill>
            <a:latin typeface="Arial"/>
            <a:cs typeface="Arial"/>
          </a:endParaRPr>
        </a:p>
        <a:p>
          <a:pPr algn="just"/>
          <a:r>
            <a:rPr lang="pt-PT" sz="800" b="1" i="0" u="none" strike="noStrike" baseline="0">
              <a:solidFill>
                <a:srgbClr val="000000"/>
              </a:solidFill>
              <a:latin typeface="Arial"/>
              <a:cs typeface="Arial"/>
            </a:rPr>
            <a:t>Instrumento de regulamentação coletiva de trabalho (IRCT):</a:t>
          </a:r>
          <a:r>
            <a:rPr lang="pt-PT" sz="800" b="0" i="0" u="none" strike="noStrike" baseline="0">
              <a:solidFill>
                <a:srgbClr val="000000"/>
              </a:solidFill>
              <a:latin typeface="Arial"/>
              <a:cs typeface="Arial"/>
            </a:rPr>
            <a:t> </a:t>
          </a:r>
        </a:p>
        <a:p>
          <a:pPr algn="just">
            <a:spcAft>
              <a:spcPts val="200"/>
            </a:spcAft>
          </a:pPr>
          <a:r>
            <a:rPr lang="pt-PT" sz="800" baseline="0" smtClean="0">
              <a:latin typeface="Arial" pitchFamily="34" charset="0"/>
              <a:ea typeface="+mn-ea"/>
              <a:cs typeface="Arial" pitchFamily="34" charset="0"/>
            </a:rPr>
            <a:t>Os instrumentos de regulamentação coletiva de trabalho podem ser negociais ou não negociais.</a:t>
          </a:r>
        </a:p>
        <a:p>
          <a:pPr algn="just">
            <a:spcAft>
              <a:spcPts val="200"/>
            </a:spcAft>
          </a:pPr>
          <a:r>
            <a:rPr lang="pt-PT" sz="800" baseline="0" smtClean="0">
              <a:latin typeface="Arial" pitchFamily="34" charset="0"/>
              <a:ea typeface="+mn-ea"/>
              <a:cs typeface="Arial" pitchFamily="34" charset="0"/>
            </a:rPr>
            <a:t>Os instrumentos de regulamentação coletiva de trabalho </a:t>
          </a:r>
          <a:r>
            <a:rPr lang="pt-PT" sz="800" b="1" baseline="0" smtClean="0">
              <a:latin typeface="Arial" pitchFamily="34" charset="0"/>
              <a:ea typeface="+mn-ea"/>
              <a:cs typeface="Arial" pitchFamily="34" charset="0"/>
            </a:rPr>
            <a:t>negociais</a:t>
          </a:r>
          <a:r>
            <a:rPr lang="pt-PT" sz="800" baseline="0" smtClean="0">
              <a:latin typeface="Arial" pitchFamily="34" charset="0"/>
              <a:ea typeface="+mn-ea"/>
              <a:cs typeface="Arial" pitchFamily="34" charset="0"/>
            </a:rPr>
            <a:t> são a convenção coletiva, o acordo de adesão e a decisão arbitral em processo de arbitragem voluntária.</a:t>
          </a:r>
        </a:p>
        <a:p>
          <a:pPr algn="just"/>
          <a:r>
            <a:rPr lang="pt-PT" sz="800" baseline="0" smtClean="0">
              <a:latin typeface="Arial" pitchFamily="34" charset="0"/>
              <a:ea typeface="+mn-ea"/>
              <a:cs typeface="Arial" pitchFamily="34" charset="0"/>
            </a:rPr>
            <a:t>As </a:t>
          </a:r>
          <a:r>
            <a:rPr lang="pt-PT" sz="800" b="1" baseline="0" smtClean="0">
              <a:latin typeface="Arial" pitchFamily="34" charset="0"/>
              <a:ea typeface="+mn-ea"/>
              <a:cs typeface="Arial" pitchFamily="34" charset="0"/>
            </a:rPr>
            <a:t>convenções coletivas </a:t>
          </a:r>
          <a:r>
            <a:rPr lang="pt-PT" sz="800" baseline="0" smtClean="0">
              <a:latin typeface="Arial" pitchFamily="34" charset="0"/>
              <a:ea typeface="+mn-ea"/>
              <a:cs typeface="Arial" pitchFamily="34" charset="0"/>
            </a:rPr>
            <a:t>podem ser:</a:t>
          </a:r>
        </a:p>
        <a:p>
          <a:pPr marL="0" marR="0" indent="0" algn="just" defTabSz="914400" eaLnBrk="1" fontAlgn="auto" latinLnBrk="0" hangingPunct="1">
            <a:lnSpc>
              <a:spcPct val="100000"/>
            </a:lnSpc>
            <a:spcBef>
              <a:spcPts val="0"/>
            </a:spcBef>
            <a:spcAft>
              <a:spcPts val="0"/>
            </a:spcAft>
            <a:buClrTx/>
            <a:buSzTx/>
            <a:buFontTx/>
            <a:buNone/>
            <a:tabLst/>
            <a:defRPr/>
          </a:pPr>
          <a:r>
            <a:rPr lang="pt-PT" sz="800" b="0" i="1" baseline="0" smtClean="0">
              <a:latin typeface="Arial" pitchFamily="34" charset="0"/>
              <a:ea typeface="+mn-ea"/>
              <a:cs typeface="Arial" pitchFamily="34" charset="0"/>
            </a:rPr>
            <a:t>     - </a:t>
          </a:r>
          <a:r>
            <a:rPr lang="pt-PT" sz="800" b="1" baseline="0" smtClean="0">
              <a:latin typeface="Arial" pitchFamily="34" charset="0"/>
              <a:ea typeface="+mn-ea"/>
              <a:cs typeface="Arial" pitchFamily="34" charset="0"/>
            </a:rPr>
            <a:t>Contrato coletivo de trabalho </a:t>
          </a:r>
          <a:r>
            <a:rPr lang="pt-PT" sz="800" b="0" baseline="0" smtClean="0">
              <a:latin typeface="Arial" pitchFamily="34" charset="0"/>
              <a:ea typeface="+mn-ea"/>
              <a:cs typeface="Arial" pitchFamily="34" charset="0"/>
            </a:rPr>
            <a:t>(CCT) - convenção coletiva celebrada entre uma ou mais associações patronais e uma ou mais associações sindicais; 	</a:t>
          </a:r>
        </a:p>
        <a:p>
          <a:pPr algn="just"/>
          <a:r>
            <a:rPr lang="pt-PT" sz="800" b="0" baseline="0" smtClean="0">
              <a:latin typeface="Arial" pitchFamily="34" charset="0"/>
              <a:ea typeface="+mn-ea"/>
              <a:cs typeface="Arial" pitchFamily="34" charset="0"/>
            </a:rPr>
            <a:t>     -</a:t>
          </a:r>
          <a:r>
            <a:rPr lang="pt-PT" sz="800" b="1" baseline="0" smtClean="0">
              <a:latin typeface="Arial" pitchFamily="34" charset="0"/>
              <a:ea typeface="+mn-ea"/>
              <a:cs typeface="Arial" pitchFamily="34" charset="0"/>
            </a:rPr>
            <a:t> Acordo coletivo de trabalho </a:t>
          </a:r>
          <a:r>
            <a:rPr lang="pt-PT" sz="800" b="0" baseline="0" smtClean="0">
              <a:latin typeface="Arial" pitchFamily="34" charset="0"/>
              <a:ea typeface="+mn-ea"/>
              <a:cs typeface="Arial" pitchFamily="34" charset="0"/>
            </a:rPr>
            <a:t>(ACT) - convenção coletiva celebrada entre vários empregadores e uma ou mais associações sindicais; </a:t>
          </a:r>
        </a:p>
        <a:p>
          <a:pPr algn="just">
            <a:spcAft>
              <a:spcPts val="200"/>
            </a:spcAft>
          </a:pPr>
          <a:r>
            <a:rPr lang="pt-PT" sz="800" b="1" baseline="0">
              <a:latin typeface="Arial" pitchFamily="34" charset="0"/>
              <a:ea typeface="+mn-ea"/>
              <a:cs typeface="Arial" pitchFamily="34" charset="0"/>
            </a:rPr>
            <a:t>     </a:t>
          </a:r>
          <a:r>
            <a:rPr lang="pt-PT" sz="800" b="1">
              <a:latin typeface="Arial" pitchFamily="34" charset="0"/>
              <a:ea typeface="+mn-ea"/>
              <a:cs typeface="Arial" pitchFamily="34" charset="0"/>
            </a:rPr>
            <a:t>- Acordo de empresa (AE) - </a:t>
          </a:r>
          <a:r>
            <a:rPr lang="pt-PT" sz="800">
              <a:latin typeface="Arial" pitchFamily="34" charset="0"/>
              <a:ea typeface="+mn-ea"/>
              <a:cs typeface="Arial" pitchFamily="34" charset="0"/>
            </a:rPr>
            <a:t>convenção coletiva celebrada entre uma ou mais associações sindicais e um empregador para uma empresa ou estabelecimento.</a:t>
          </a:r>
        </a:p>
        <a:p>
          <a:pPr algn="just">
            <a:spcAft>
              <a:spcPts val="200"/>
            </a:spcAft>
          </a:pPr>
          <a:r>
            <a:rPr lang="pt-PT" sz="800" b="1">
              <a:latin typeface="Arial" pitchFamily="34" charset="0"/>
              <a:ea typeface="+mn-ea"/>
              <a:cs typeface="Arial" pitchFamily="34" charset="0"/>
            </a:rPr>
            <a:t>Acordo de adesão </a:t>
          </a:r>
          <a:r>
            <a:rPr lang="pt-PT" sz="800">
              <a:latin typeface="Arial" pitchFamily="34" charset="0"/>
              <a:ea typeface="+mn-ea"/>
              <a:cs typeface="Arial" pitchFamily="34" charset="0"/>
            </a:rPr>
            <a:t>- </a:t>
          </a:r>
          <a:r>
            <a:rPr lang="pt-PT" sz="800">
              <a:latin typeface="Arial" pitchFamily="34" charset="0"/>
              <a:cs typeface="Arial" pitchFamily="34" charset="0"/>
            </a:rPr>
            <a:t>adesão a convenção coletiva ou a decisão arbitral por parte de associação sindical, associação de empregadores ou empregador .</a:t>
          </a:r>
          <a:endParaRPr lang="pt-PT" sz="800">
            <a:latin typeface="Arial" pitchFamily="34" charset="0"/>
            <a:ea typeface="+mn-ea"/>
            <a:cs typeface="Arial" pitchFamily="34" charset="0"/>
          </a:endParaRPr>
        </a:p>
        <a:p>
          <a:pPr algn="just"/>
          <a:r>
            <a:rPr lang="pt-PT" sz="800" b="0" i="0" u="none" strike="noStrike" baseline="0" smtClean="0">
              <a:solidFill>
                <a:srgbClr val="000000"/>
              </a:solidFill>
              <a:latin typeface="Arial" pitchFamily="34" charset="0"/>
              <a:ea typeface="+mn-ea"/>
              <a:cs typeface="Arial" pitchFamily="34" charset="0"/>
            </a:rPr>
            <a:t>Os instrumentos de regulamentação coletiva de trabalho </a:t>
          </a:r>
          <a:r>
            <a:rPr lang="pt-PT" sz="800" b="1" i="0" u="none" strike="noStrike" baseline="0" smtClean="0">
              <a:solidFill>
                <a:srgbClr val="000000"/>
              </a:solidFill>
              <a:latin typeface="Arial" pitchFamily="34" charset="0"/>
              <a:ea typeface="+mn-ea"/>
              <a:cs typeface="Arial" pitchFamily="34" charset="0"/>
            </a:rPr>
            <a:t>não negociais</a:t>
          </a:r>
          <a:r>
            <a:rPr lang="pt-PT" sz="800" b="0" i="0" u="none" strike="noStrike" baseline="0" smtClean="0">
              <a:solidFill>
                <a:srgbClr val="000000"/>
              </a:solidFill>
              <a:latin typeface="Arial" pitchFamily="34" charset="0"/>
              <a:ea typeface="+mn-ea"/>
              <a:cs typeface="Arial" pitchFamily="34" charset="0"/>
            </a:rPr>
            <a:t> são a portaria de extensão, a portaria de condições de trabalho e a decisão arbitral em processo de arbitragem obrigatória ou necessária.</a:t>
          </a:r>
        </a:p>
        <a:p>
          <a:pPr algn="just"/>
          <a:r>
            <a:rPr lang="pt-PT" sz="800" b="1">
              <a:latin typeface="Arial" pitchFamily="34" charset="0"/>
              <a:ea typeface="+mn-ea"/>
              <a:cs typeface="Arial" pitchFamily="34" charset="0"/>
            </a:rPr>
            <a:t>Portaria de extensão (PE) </a:t>
          </a:r>
          <a:r>
            <a:rPr lang="pt-PT" sz="800">
              <a:latin typeface="Arial" pitchFamily="34" charset="0"/>
              <a:ea typeface="+mn-ea"/>
              <a:cs typeface="Arial" pitchFamily="34" charset="0"/>
            </a:rPr>
            <a:t>- portaria que estende o âmbito de aplicação de uma convenção coletiva ou decisão arbitral a trabalhadores e ou a empregadores não abrangidos por esta. </a:t>
          </a:r>
        </a:p>
        <a:p>
          <a:pPr marL="0" marR="0" indent="0" algn="just" defTabSz="914400" eaLnBrk="1" fontAlgn="auto" latinLnBrk="0" hangingPunct="1">
            <a:lnSpc>
              <a:spcPct val="100000"/>
            </a:lnSpc>
            <a:spcBef>
              <a:spcPts val="0"/>
            </a:spcBef>
            <a:spcAft>
              <a:spcPts val="0"/>
            </a:spcAft>
            <a:buClrTx/>
            <a:buSzTx/>
            <a:buFontTx/>
            <a:buNone/>
            <a:tabLst/>
            <a:defRPr/>
          </a:pPr>
          <a:r>
            <a:rPr lang="pt-PT" sz="800" b="1">
              <a:latin typeface="Arial" pitchFamily="34" charset="0"/>
              <a:ea typeface="+mn-ea"/>
              <a:cs typeface="Arial" pitchFamily="34" charset="0"/>
            </a:rPr>
            <a:t>Portaria de condições de trabalho (PCT) </a:t>
          </a:r>
          <a:r>
            <a:rPr lang="pt-PT" sz="800">
              <a:latin typeface="Arial" pitchFamily="34" charset="0"/>
              <a:ea typeface="+mn-ea"/>
              <a:cs typeface="Arial" pitchFamily="34" charset="0"/>
            </a:rPr>
            <a:t>- portaria que contém as normas reguladoras das condições de trabalho no seu âmbito de aplicação.</a:t>
          </a:r>
          <a:r>
            <a:rPr lang="pt-PT" sz="800" b="1" baseline="0">
              <a:latin typeface="Arial" pitchFamily="34" charset="0"/>
              <a:ea typeface="+mn-ea"/>
              <a:cs typeface="Arial" pitchFamily="34" charset="0"/>
            </a:rPr>
            <a:t>	</a:t>
          </a:r>
          <a:endParaRPr lang="pt-PT" sz="800">
            <a:latin typeface="Arial" pitchFamily="34" charset="0"/>
            <a:cs typeface="Arial" pitchFamily="34" charset="0"/>
          </a:endParaRPr>
        </a:p>
        <a:p>
          <a:pPr algn="just"/>
          <a:r>
            <a:rPr lang="pt-PT" sz="800" b="1">
              <a:latin typeface="Arial" pitchFamily="34" charset="0"/>
              <a:ea typeface="+mn-ea"/>
              <a:cs typeface="Arial" pitchFamily="34" charset="0"/>
            </a:rPr>
            <a:t>Decisão arbitral </a:t>
          </a:r>
          <a:r>
            <a:rPr lang="pt-PT" sz="800">
              <a:latin typeface="Arial" pitchFamily="34" charset="0"/>
              <a:ea typeface="+mn-ea"/>
              <a:cs typeface="Arial" pitchFamily="34" charset="0"/>
            </a:rPr>
            <a:t>– instrumento de regulamentação coletiva de trabalho resultante de arbitragem, voluntária, obrigatória ou necessária. </a:t>
          </a:r>
          <a:endParaRPr lang="pt-PT" sz="800">
            <a:latin typeface="Arial" pitchFamily="34" charset="0"/>
            <a:cs typeface="Arial" pitchFamily="34" charset="0"/>
          </a:endParaRPr>
        </a:p>
        <a:p>
          <a:pPr algn="just"/>
          <a:endParaRPr lang="pt-PT" sz="800" b="0" i="0" u="none" strike="noStrike" baseline="0" smtClean="0">
            <a:solidFill>
              <a:srgbClr val="000000"/>
            </a:solidFill>
            <a:latin typeface="Arial"/>
            <a:ea typeface="+mn-ea"/>
            <a:cs typeface="Arial"/>
          </a:endParaRPr>
        </a:p>
        <a:p>
          <a:pPr algn="just" rtl="0">
            <a:defRPr sz="1000"/>
          </a:pPr>
          <a:r>
            <a:rPr lang="pt-PT" sz="800" b="0" i="0" u="none" strike="noStrike" baseline="0">
              <a:solidFill>
                <a:srgbClr val="000000"/>
              </a:solidFill>
              <a:latin typeface="Arial"/>
              <a:cs typeface="Arial"/>
            </a:rPr>
            <a:t>Í</a:t>
          </a:r>
          <a:r>
            <a:rPr lang="pt-PT" sz="800" b="1" i="0" u="none" strike="noStrike" baseline="0">
              <a:solidFill>
                <a:srgbClr val="000000"/>
              </a:solidFill>
              <a:latin typeface="Arial"/>
              <a:cs typeface="Arial"/>
            </a:rPr>
            <a:t>ndice de Preços no Consumidor:</a:t>
          </a:r>
          <a:r>
            <a:rPr lang="pt-PT" sz="800" b="0" i="0" u="none" strike="noStrike" baseline="0">
              <a:solidFill>
                <a:srgbClr val="000000"/>
              </a:solidFill>
              <a:latin typeface="Arial"/>
              <a:cs typeface="Arial"/>
            </a:rPr>
            <a:t> indicador que tem por finalidade medir a evolução no tempo dos preços de um conjunto de bens e serviços considerados representativos da estrutura de consumo da população residente em Portugal. A estrutura de consumo da atual série do IPC (2008 = 100) bem como os bens e serviços que constituem o cabaz do indicador foram inferidos com base no Inquérito aos Orçamentos Familiares realizado em 2005 e 2006.</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Ofertas de emprego: </a:t>
          </a:r>
          <a:r>
            <a:rPr lang="pt-PT" sz="800" b="0" i="0" u="none" strike="noStrike" baseline="0">
              <a:solidFill>
                <a:srgbClr val="000000"/>
              </a:solidFill>
              <a:latin typeface="Arial"/>
              <a:cs typeface="Arial"/>
            </a:rPr>
            <a:t>empregos disponíveis comunicados pelas entidades empregadoras aos Centros de Emprego.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Participantes em programas e medidas de emprego, formação profissional e reabilitação profissional:</a:t>
          </a: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transitados: </a:t>
          </a:r>
          <a:r>
            <a:rPr lang="pt-PT" sz="800" b="0" i="0" u="none" strike="noStrike" baseline="0">
              <a:solidFill>
                <a:srgbClr val="000000"/>
              </a:solidFill>
              <a:latin typeface="Arial"/>
              <a:cs typeface="Arial"/>
            </a:rPr>
            <a:t>número de participantes que iniciaram a sua atividade em anos anteriores não tendo terminado antes do primeiro dia do ano estatístico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iniciados:</a:t>
          </a:r>
          <a:r>
            <a:rPr lang="pt-PT" sz="800" b="0" i="0" u="none" strike="noStrike" baseline="0">
              <a:solidFill>
                <a:srgbClr val="000000"/>
              </a:solidFill>
              <a:latin typeface="Arial"/>
              <a:cs typeface="Arial"/>
            </a:rPr>
            <a:t> número de participantes que iniciaram a sua participação em programas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terminaram:</a:t>
          </a:r>
          <a:r>
            <a:rPr lang="pt-PT" sz="800" b="0" i="0" u="none" strike="noStrike" baseline="0">
              <a:solidFill>
                <a:srgbClr val="000000"/>
              </a:solidFill>
              <a:latin typeface="Arial"/>
              <a:cs typeface="Arial"/>
            </a:rPr>
            <a:t> número de participantes que cessaram a sua participação em medidas ativas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permanecem: </a:t>
          </a:r>
          <a:r>
            <a:rPr lang="pt-PT" sz="800" b="0" i="0" u="none" strike="noStrike" baseline="0">
              <a:solidFill>
                <a:srgbClr val="000000"/>
              </a:solidFill>
              <a:latin typeface="Arial"/>
              <a:cs typeface="Arial"/>
            </a:rPr>
            <a:t>número de participantes que se encontram em atividade no programa no final do período em análise, independentemente da data de entrada.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Pedidos de emprego:</a:t>
          </a:r>
          <a:r>
            <a:rPr lang="pt-PT" sz="800" b="0" i="0" u="none" strike="noStrike" baseline="0">
              <a:solidFill>
                <a:srgbClr val="000000"/>
              </a:solidFill>
              <a:latin typeface="Arial"/>
              <a:cs typeface="Arial"/>
            </a:rPr>
            <a:t> total de pessoas com idade igual ou superior a 16 anos (salvaguardadas as reservas previstas na Lei), inscritas nos Centros de Emprego para obter um emprego por conta de outrem.</a:t>
          </a:r>
        </a:p>
        <a:p>
          <a:pPr algn="just" rtl="0">
            <a:defRPr sz="1000"/>
          </a:pPr>
          <a:r>
            <a:rPr lang="pt-PT" sz="800" b="0" i="0" u="none" strike="noStrike" baseline="0">
              <a:solidFill>
                <a:srgbClr val="000000"/>
              </a:solidFill>
              <a:latin typeface="Arial"/>
              <a:cs typeface="Arial"/>
            </a:rPr>
            <a:t>Subdividem-se:</a:t>
          </a:r>
        </a:p>
        <a:p>
          <a:pPr algn="just" rtl="0">
            <a:defRPr sz="1000"/>
          </a:pPr>
          <a:r>
            <a:rPr lang="pt-PT" sz="800" b="1" i="0" u="none" strike="noStrike" baseline="0">
              <a:solidFill>
                <a:srgbClr val="000000"/>
              </a:solidFill>
              <a:latin typeface="Arial"/>
              <a:cs typeface="Arial"/>
            </a:rPr>
            <a:t>- empregados: </a:t>
          </a:r>
          <a:r>
            <a:rPr lang="pt-PT" sz="800" b="0" i="0" u="none" strike="noStrike" baseline="0">
              <a:solidFill>
                <a:srgbClr val="000000"/>
              </a:solidFill>
              <a:latin typeface="Arial"/>
              <a:cs typeface="Arial"/>
            </a:rPr>
            <a:t>têm um emprego que pretendem abandonar;</a:t>
          </a:r>
        </a:p>
        <a:p>
          <a:pPr algn="just" rtl="0">
            <a:defRPr sz="1000"/>
          </a:pPr>
          <a:r>
            <a:rPr lang="pt-PT" sz="800" b="1" i="0" u="none" strike="noStrike" baseline="0">
              <a:solidFill>
                <a:srgbClr val="000000"/>
              </a:solidFill>
              <a:latin typeface="Arial"/>
              <a:cs typeface="Arial"/>
            </a:rPr>
            <a:t>- ocupados: </a:t>
          </a:r>
          <a:r>
            <a:rPr lang="pt-PT" sz="800" b="0" i="0" u="none" strike="noStrike" baseline="0">
              <a:solidFill>
                <a:srgbClr val="000000"/>
              </a:solidFill>
              <a:latin typeface="Arial"/>
              <a:cs typeface="Arial"/>
            </a:rPr>
            <a:t>trabalhadores ocupados em programas especiais de emprego;</a:t>
          </a: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28</xdr:col>
      <xdr:colOff>28575</xdr:colOff>
      <xdr:row>0</xdr:row>
      <xdr:rowOff>0</xdr:rowOff>
    </xdr:from>
    <xdr:to>
      <xdr:col>32</xdr:col>
      <xdr:colOff>11973</xdr:colOff>
      <xdr:row>1</xdr:row>
      <xdr:rowOff>8550</xdr:rowOff>
    </xdr:to>
    <xdr:grpSp>
      <xdr:nvGrpSpPr>
        <xdr:cNvPr id="8" name="Grupo 7"/>
        <xdr:cNvGrpSpPr/>
      </xdr:nvGrpSpPr>
      <xdr:grpSpPr>
        <a:xfrm>
          <a:off x="6153150" y="0"/>
          <a:ext cx="612048" cy="180000"/>
          <a:chOff x="4797152" y="7020272"/>
          <a:chExt cx="612048" cy="180000"/>
        </a:xfrm>
      </xdr:grpSpPr>
      <xdr:sp macro="" textlink="">
        <xdr:nvSpPr>
          <xdr:cNvPr id="9" name="Rectângulo 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Rectângulo 9"/>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Rectângulo 10"/>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5.xml><?xml version="1.0" encoding="utf-8"?>
<xdr:wsDr xmlns:xdr="http://schemas.openxmlformats.org/drawingml/2006/spreadsheetDrawing" xmlns:a="http://schemas.openxmlformats.org/drawingml/2006/main">
  <xdr:twoCellAnchor>
    <xdr:from>
      <xdr:col>15</xdr:col>
      <xdr:colOff>276225</xdr:colOff>
      <xdr:row>1</xdr:row>
      <xdr:rowOff>47626</xdr:rowOff>
    </xdr:from>
    <xdr:to>
      <xdr:col>32</xdr:col>
      <xdr:colOff>0</xdr:colOff>
      <xdr:row>71</xdr:row>
      <xdr:rowOff>133351</xdr:rowOff>
    </xdr:to>
    <xdr:sp macro="" textlink="">
      <xdr:nvSpPr>
        <xdr:cNvPr id="1465345" name="Text Box 1"/>
        <xdr:cNvSpPr txBox="1">
          <a:spLocks noChangeArrowheads="1"/>
        </xdr:cNvSpPr>
      </xdr:nvSpPr>
      <xdr:spPr bwMode="auto">
        <a:xfrm>
          <a:off x="3562350" y="219076"/>
          <a:ext cx="3276600" cy="1022985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pitchFamily="34" charset="0"/>
            <a:cs typeface="Arial" pitchFamily="34" charset="0"/>
          </a:endParaRPr>
        </a:p>
        <a:p>
          <a:pPr algn="just" rtl="0">
            <a:defRPr sz="1000"/>
          </a:pPr>
          <a:endParaRPr lang="pt-PT" sz="800" b="0" i="0" u="none" strike="noStrike" baseline="0">
            <a:solidFill>
              <a:srgbClr val="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rgbClr val="000000"/>
              </a:solidFill>
              <a:latin typeface="Arial"/>
              <a:ea typeface="+mn-ea"/>
              <a:cs typeface="Arial"/>
            </a:rPr>
            <a:t>Taxa de desemprego: </a:t>
          </a:r>
          <a:r>
            <a:rPr lang="pt-PT" sz="800" b="0" i="0" u="none" strike="noStrike" baseline="0">
              <a:solidFill>
                <a:srgbClr val="000000"/>
              </a:solidFill>
              <a:latin typeface="Arial"/>
              <a:ea typeface="+mn-ea"/>
              <a:cs typeface="Arial"/>
            </a:rPr>
            <a:t>relação entre a população desempregada e a população ativa.</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Taxa de salário (horária ou mensal):</a:t>
          </a:r>
          <a:r>
            <a:rPr lang="pt-PT" sz="800" b="0" i="0" u="none" strike="noStrike" baseline="0">
              <a:solidFill>
                <a:srgbClr val="000000"/>
              </a:solidFill>
              <a:latin typeface="Arial"/>
              <a:cs typeface="Arial"/>
            </a:rPr>
            <a:t> montante ilíquido (antes da dedução de quaisquer descontos), em dinheiro e/ou géneros, pago com carácter regular e garantido aos trabalhadores no período de referência e correspondente ao período normal de trabalho. Não são considerados quaisquer descontos efetuados nesse período devido a faltas por motivos que determinem redução na remuneração. Inclui, para além da remuneração de base, os prémios e subsídios regulares e garantidos ligados às características do posto de trabalho (subsídios de função, de turno, de isenção de horário, por trabalhos penosos, perigosos ou sujos, etc.) No caso do subsídio de alimentação são sempre considerados 20 dias de trabalho com direito a atribuição do subsídio. Excluem-se os prémios, subsídios e gratificações ligados às características individuais do trabalhador (diuturnidades, produtividade, assiduidade, mérito, etc.). O pagamento de horas extraordinárias encontra-se também excluído.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completo: </a:t>
          </a:r>
          <a:r>
            <a:rPr lang="pt-PT" sz="800" b="0" i="0" u="none" strike="noStrike" baseline="0">
              <a:solidFill>
                <a:srgbClr val="000000"/>
              </a:solidFill>
              <a:latin typeface="Arial"/>
              <a:cs typeface="Arial"/>
            </a:rPr>
            <a:t>Trabalhador cujo período de trabalho tem uma duração igual ou superior à duração normal de trabalho em vigor na empresa/instituição, para a respetiva categoria profissional ou na respetiva profissão.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parcial:</a:t>
          </a:r>
          <a:r>
            <a:rPr lang="pt-PT" sz="800" b="0" i="0" u="none" strike="noStrike" baseline="0">
              <a:solidFill>
                <a:srgbClr val="000000"/>
              </a:solidFill>
              <a:latin typeface="Arial"/>
              <a:cs typeface="Arial"/>
            </a:rPr>
            <a:t> trabalhador cujo período de trabalho tem uma duração inferior à duração normal de trabalho em vigor na empresa/instituição, para a respetiva categoria profissional ou na respetiva profissão.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de outrem:</a:t>
          </a:r>
          <a:r>
            <a:rPr lang="pt-PT" sz="800" b="0" i="0" u="none" strike="noStrike" baseline="0">
              <a:solidFill>
                <a:srgbClr val="000000"/>
              </a:solidFill>
              <a:latin typeface="Arial"/>
              <a:cs typeface="Arial"/>
            </a:rPr>
            <a:t> indivíduo que exerce uma atividade sob a autoridade e direção de outrem, nos termos de um contrato de trabalho, sujeito ou não a forma escrita, e que lhe confere o direito a uma remuneração, a qual não depende dos resultados da unidade económica para a qual trabalha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com contrato a termo:</a:t>
          </a:r>
          <a:r>
            <a:rPr lang="pt-PT" sz="800" b="0" i="0" u="none" strike="noStrike" baseline="0">
              <a:solidFill>
                <a:srgbClr val="000000"/>
              </a:solidFill>
              <a:latin typeface="Arial"/>
              <a:cs typeface="Arial"/>
            </a:rPr>
            <a:t> Indivíduo ligado à empresa/instituição por um contrato reduzido a escrito com fixação do seu termo e com menção concretizada de modo justificativo: 1) a termo certo: quando no contrato escrito conste expressamente a estipulação do prazo de duração do contrato e a indicação do seu termo; 2) a termo incerto: quando o contrato de trabalho dure por todo o tempo necessário à substituição do trabalhador ausente ou à conclusão da atividade, tarefa ou obra cuja execução justifica a sua celebração.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própria:</a:t>
          </a:r>
          <a:r>
            <a:rPr lang="pt-PT" sz="800" b="0" i="0" u="none" strike="noStrike" baseline="0">
              <a:solidFill>
                <a:srgbClr val="000000"/>
              </a:solidFill>
              <a:latin typeface="Arial"/>
              <a:cs typeface="Arial"/>
            </a:rPr>
            <a:t> Indivíduo que exerce uma atividade independente, com associados ou não, obtendo uma remuneração que está diretamente dependente dos lucros (realizados ou potenciais) provenientes de bens ou serviços produzidos. Os associados podem ser, ou não, membros do agregado familiar. Um trabalhador por conta própria pode ser classificado como trabalhador por conta própria como isolado ou como empregador.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Valor médio da prestação de RSI por família:</a:t>
          </a:r>
          <a:r>
            <a:rPr lang="pt-PT" sz="800" b="0" i="0" u="none" strike="noStrike" baseline="0">
              <a:solidFill>
                <a:srgbClr val="000000"/>
              </a:solidFill>
              <a:latin typeface="Arial"/>
              <a:cs typeface="Arial"/>
            </a:rPr>
            <a:t> quociente entre o total das prestações processadas às famílias e o nº total de famílias (sendo que o mês de processamento da prestação = mês de referência da prestação).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Variação média ponderada intertabelas:</a:t>
          </a: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 Eficácia (meses):</a:t>
          </a:r>
          <a:r>
            <a:rPr lang="pt-PT" sz="800" b="0" i="0" u="none" strike="noStrike" baseline="0">
              <a:solidFill>
                <a:srgbClr val="000000"/>
              </a:solidFill>
              <a:latin typeface="Arial"/>
              <a:cs typeface="Arial"/>
            </a:rPr>
            <a:t> este período reporta-se aos meses que decorrem entre a data de início de eficácia da tabela anterior e da tabela vigente, com arredondamento por excesso a partir dos 15 dias inclusive. </a:t>
          </a:r>
        </a:p>
        <a:p>
          <a:pPr algn="just" rtl="0">
            <a:defRPr sz="1000"/>
          </a:pPr>
          <a:r>
            <a:rPr lang="pt-PT" sz="800" b="1" i="0" u="none" strike="noStrike" baseline="0">
              <a:solidFill>
                <a:srgbClr val="000000"/>
              </a:solidFill>
              <a:latin typeface="Arial"/>
              <a:cs typeface="Arial"/>
            </a:rPr>
            <a:t>- Variação nominal:</a:t>
          </a:r>
          <a:r>
            <a:rPr lang="pt-PT" sz="800" b="0" i="0" u="none" strike="noStrike" baseline="0">
              <a:solidFill>
                <a:srgbClr val="000000"/>
              </a:solidFill>
              <a:latin typeface="Arial"/>
              <a:cs typeface="Arial"/>
            </a:rPr>
            <a:t> é a percentagem de aumento entre a remuneração média ponderada da tabela anterior e da tabela vigente.</a:t>
          </a:r>
        </a:p>
        <a:p>
          <a:pPr algn="just" rtl="0">
            <a:defRPr sz="1000"/>
          </a:pPr>
          <a:r>
            <a:rPr lang="pt-PT" sz="800" b="1" i="0" u="none" strike="noStrike" baseline="0">
              <a:solidFill>
                <a:srgbClr val="000000"/>
              </a:solidFill>
              <a:latin typeface="Arial"/>
              <a:cs typeface="Arial"/>
            </a:rPr>
            <a:t>- Variação deflacionada:</a:t>
          </a:r>
          <a:r>
            <a:rPr lang="pt-PT" sz="800" b="0" i="0" u="none" strike="noStrike" baseline="0">
              <a:solidFill>
                <a:srgbClr val="000000"/>
              </a:solidFill>
              <a:latin typeface="Arial"/>
              <a:cs typeface="Arial"/>
            </a:rPr>
            <a:t> para o total e para cada secção da CAE a variação nominal é deflacionada com a evolução do índice de preços no consumidor (IPC) no período de eficácia da tabela.</a:t>
          </a:r>
        </a:p>
        <a:p>
          <a:pPr algn="just" rtl="0">
            <a:defRPr sz="1000"/>
          </a:pPr>
          <a:r>
            <a:rPr lang="pt-PT" sz="800" b="1" i="0" u="none" strike="noStrike" baseline="0">
              <a:solidFill>
                <a:srgbClr val="000000"/>
              </a:solidFill>
              <a:latin typeface="Arial"/>
              <a:cs typeface="Arial"/>
            </a:rPr>
            <a:t>- Variação anualizada: </a:t>
          </a:r>
          <a:r>
            <a:rPr lang="pt-PT" sz="800" b="0" i="0" u="none" strike="noStrike" baseline="0">
              <a:solidFill>
                <a:srgbClr val="000000"/>
              </a:solidFill>
              <a:latin typeface="Arial"/>
              <a:cs typeface="Arial"/>
            </a:rPr>
            <a:t>para permitir a comparação entre todos os IRC, dado que os períodos de eficácia das tabelas salariais são, em alguns casos, inferiores ou superiores a 12 meses, anualizam-se as percentagens de variação intertabelas nominal e as do Índice de Preços no Consumidor (IPC).</a:t>
          </a: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a:t>
          </a:r>
        </a:p>
      </xdr:txBody>
    </xdr:sp>
    <xdr:clientData/>
  </xdr:twoCellAnchor>
  <xdr:twoCellAnchor>
    <xdr:from>
      <xdr:col>1</xdr:col>
      <xdr:colOff>66675</xdr:colOff>
      <xdr:row>1</xdr:row>
      <xdr:rowOff>47625</xdr:rowOff>
    </xdr:from>
    <xdr:to>
      <xdr:col>15</xdr:col>
      <xdr:colOff>209550</xdr:colOff>
      <xdr:row>73</xdr:row>
      <xdr:rowOff>0</xdr:rowOff>
    </xdr:to>
    <xdr:sp macro="" textlink="">
      <xdr:nvSpPr>
        <xdr:cNvPr id="1465402" name="Text Box 2"/>
        <xdr:cNvSpPr txBox="1">
          <a:spLocks noChangeArrowheads="1"/>
        </xdr:cNvSpPr>
      </xdr:nvSpPr>
      <xdr:spPr bwMode="auto">
        <a:xfrm>
          <a:off x="133350" y="219075"/>
          <a:ext cx="3362325" cy="12353925"/>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r>
            <a:rPr lang="pt-PT" sz="800" b="1" i="0" baseline="0">
              <a:latin typeface="Arial" pitchFamily="34" charset="0"/>
              <a:ea typeface="+mn-ea"/>
              <a:cs typeface="Arial" pitchFamily="34" charset="0"/>
            </a:rPr>
            <a:t>- desempregados </a:t>
          </a:r>
          <a:r>
            <a:rPr lang="pt-PT" sz="800" b="0" i="0" baseline="0">
              <a:latin typeface="Arial" pitchFamily="34" charset="0"/>
              <a:ea typeface="+mn-ea"/>
              <a:cs typeface="Arial" pitchFamily="34" charset="0"/>
            </a:rPr>
            <a:t>(desemprego registado): não têm um emprego e estão imediatamente disponíveis para trabalhar, dos quais: primeiro emprego (nunca trabalharam) e novo emprego (já trabalharam);</a:t>
          </a:r>
          <a:endParaRPr lang="pt-PT" sz="800">
            <a:latin typeface="Arial" pitchFamily="34" charset="0"/>
            <a:cs typeface="Arial" pitchFamily="34" charset="0"/>
          </a:endParaRPr>
        </a:p>
        <a:p>
          <a:pPr algn="just" rtl="0"/>
          <a:r>
            <a:rPr lang="pt-PT" sz="800" b="1" i="0" baseline="0">
              <a:latin typeface="Arial" pitchFamily="34" charset="0"/>
              <a:ea typeface="+mn-ea"/>
              <a:cs typeface="Arial" pitchFamily="34" charset="0"/>
            </a:rPr>
            <a:t>- indisponíveis temporariamente: </a:t>
          </a:r>
          <a:r>
            <a:rPr lang="pt-PT" sz="800" b="0" i="0" baseline="0">
              <a:latin typeface="Arial" pitchFamily="34" charset="0"/>
              <a:ea typeface="+mn-ea"/>
              <a:cs typeface="Arial" pitchFamily="34" charset="0"/>
            </a:rPr>
            <a:t>desempregados ou empregados que não reúnem condições imediatas para o trabalho por motivos de saúde.</a:t>
          </a:r>
          <a:endParaRPr lang="pt-PT" sz="800">
            <a:latin typeface="Arial" pitchFamily="34" charset="0"/>
            <a:cs typeface="Arial" pitchFamily="34" charset="0"/>
          </a:endParaRPr>
        </a:p>
        <a:p>
          <a:pPr algn="just" rtl="0" fontAlgn="base"/>
          <a:endParaRPr lang="pt-PT" sz="800" b="0" i="0" baseline="0">
            <a:latin typeface="Arial" pitchFamily="34" charset="0"/>
            <a:ea typeface="+mn-ea"/>
            <a:cs typeface="Arial" pitchFamily="34" charset="0"/>
          </a:endParaRPr>
        </a:p>
        <a:p>
          <a:pPr algn="just" rtl="0"/>
          <a:r>
            <a:rPr lang="pt-PT" sz="800" b="1" i="0" baseline="0">
              <a:latin typeface="Arial" pitchFamily="34" charset="0"/>
              <a:ea typeface="+mn-ea"/>
              <a:cs typeface="Arial" pitchFamily="34" charset="0"/>
            </a:rPr>
            <a:t>Pensão de invalidez:</a:t>
          </a:r>
          <a:r>
            <a:rPr lang="pt-PT" sz="800" b="0" i="0" baseline="0">
              <a:latin typeface="Arial" pitchFamily="34" charset="0"/>
              <a:ea typeface="+mn-ea"/>
              <a:cs typeface="Arial" pitchFamily="34" charset="0"/>
            </a:rPr>
            <a:t>  prestação pecuniária de pagamento mensal, destinada a proteger os beneficiários de Regime Geral da Segurança Social nas situações de incapacidade permanente para o trabalho.</a:t>
          </a:r>
        </a:p>
        <a:p>
          <a:pPr rtl="0"/>
          <a:endParaRPr lang="pt-PT" sz="800"/>
        </a:p>
        <a:p>
          <a:pPr algn="just" rtl="0">
            <a:defRPr sz="1000"/>
          </a:pPr>
          <a:r>
            <a:rPr lang="pt-PT" sz="800" b="1" i="0" u="none" strike="noStrike" baseline="0">
              <a:solidFill>
                <a:srgbClr val="000000"/>
              </a:solidFill>
              <a:latin typeface="Arial"/>
              <a:cs typeface="Arial"/>
            </a:rPr>
            <a:t>Pensão de sobrevivência:</a:t>
          </a:r>
          <a:r>
            <a:rPr lang="pt-PT" sz="800" b="0" i="0" u="none" strike="noStrike" baseline="0">
              <a:solidFill>
                <a:srgbClr val="000000"/>
              </a:solidFill>
              <a:latin typeface="Arial"/>
              <a:cs typeface="Arial"/>
            </a:rPr>
            <a:t> prestação pecuniária mensal, cujo montante é determinado em função da pensão de aposentação.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Pensão de velhice:</a:t>
          </a:r>
          <a:r>
            <a:rPr lang="pt-PT" sz="800" b="0" i="0" u="none" strike="noStrike" baseline="0">
              <a:solidFill>
                <a:srgbClr val="000000"/>
              </a:solidFill>
              <a:latin typeface="Arial"/>
              <a:cs typeface="Arial"/>
            </a:rPr>
            <a:t> prestação pecuniária mensal do regime geral de segurança social, destinada a proteger os beneficiários quando atingem a idade mínima legalmente presumida como adequada para a cessação do exercício da atividade profissional.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Pensionista ativo:</a:t>
          </a:r>
          <a:r>
            <a:rPr lang="pt-PT" sz="800" b="0" i="0" u="none" strike="noStrike" baseline="0">
              <a:solidFill>
                <a:srgbClr val="000000"/>
              </a:solidFill>
              <a:latin typeface="Arial"/>
              <a:cs typeface="Arial"/>
            </a:rPr>
            <a:t> todos os pensionistas que à data de referência se encontravam a receberem um qualquer tipo de pensão.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Pessoal ao serviço: </a:t>
          </a:r>
          <a:r>
            <a:rPr lang="pt-PT" sz="800" b="0" i="0" u="none" strike="noStrike" baseline="0">
              <a:solidFill>
                <a:srgbClr val="000000"/>
              </a:solidFill>
              <a:latin typeface="Arial"/>
              <a:cs typeface="Arial"/>
            </a:rPr>
            <a:t>pessoas que no período de referência efetuaram qualquer trabalho remunerado de pelo menos uma hora para o estabelecimento, independentemente do vínculo que tinham. Inclui as pessoas temporariamente ausentes, nas datas de referência, por férias, maternidade, conflito de trabalho, formação profissional, assim como por doença e acidente de trabalho de duração igual ou inferior a um mês. Inclui também os trabalhadores de outras empresas que se encontram a trabalhar no estabelecimento sendo aí diretamente remunerados. Inclui ainda os sócios gerentes, cooperantes e familiares que trabalham nas datas de referência, tendo recebido por esse trabalho uma remuneração. Exclui os trabalhadores a cumprir serviço militar, em regime de licença sem vencimento, em desempenho de cargos públicos (vereadores, deputados), ausentes por doença ou acidente de trabalho de duração superior a um mês, assim como trabalhadores com vínculo ao estabelecimento deslocados para outras empresas, sendo nessas diretamente remunerados.</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pitchFamily="34" charset="0"/>
              <a:cs typeface="Arial" pitchFamily="34" charset="0"/>
            </a:rPr>
            <a:t>População ativa: </a:t>
          </a:r>
          <a:r>
            <a:rPr lang="pt-PT" sz="800" b="0" i="0" u="none" strike="noStrike" baseline="0">
              <a:solidFill>
                <a:sysClr val="windowText" lastClr="000000"/>
              </a:solidFill>
              <a:latin typeface="Arial" pitchFamily="34" charset="0"/>
              <a:cs typeface="Arial" pitchFamily="34" charset="0"/>
            </a:rPr>
            <a:t>p</a:t>
          </a:r>
          <a:r>
            <a:rPr lang="pt-PT" sz="800">
              <a:latin typeface="Arial" pitchFamily="34" charset="0"/>
              <a:cs typeface="Arial" pitchFamily="34" charset="0"/>
            </a:rPr>
            <a:t>opulação com idade mínima de 15 anos que, no período de referência, constituía a mão de obra disponível para a produção de bens e serviços que entram no circuito económico (população empregada e desempregada). </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População com emprego: </a:t>
          </a:r>
          <a:r>
            <a:rPr lang="pt-PT" sz="800" b="0" i="0" u="none" strike="noStrike" baseline="0">
              <a:solidFill>
                <a:srgbClr val="000000"/>
              </a:solidFill>
              <a:latin typeface="Arial"/>
              <a:cs typeface="Arial"/>
            </a:rPr>
            <a:t>Indivíduo com idade mínima de 15 anos que, no período de referência, se encontrava numa das seguintes situações: a) tinha efetuado trabalho de pelo menos uma hora, mediante pagamento de uma remuneração ou com vista a um benefício ou ganho familiar em dinheiro ou em géneros; b) tinha um emprego, não estava ao serviço, mas tinha uma ligação formal com o seu emprego; c) tinha uma empresa, mas não estava temporariamente ao trabalho por uma razão específica; d) estava em situação de pré-reforma, mas encontrava-se a trabalhar no período de referência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Prestação de rendimento social de inserção</a:t>
          </a:r>
          <a:r>
            <a:rPr lang="pt-PT" sz="800" b="0" i="0" u="none" strike="noStrike" baseline="0">
              <a:solidFill>
                <a:srgbClr val="000000"/>
              </a:solidFill>
              <a:latin typeface="Arial"/>
              <a:cs typeface="Arial"/>
            </a:rPr>
            <a:t>: atribuição pecuniária, de carácter transitório, variável em função do rendimento e da composição dos agregados familiares dos requerentes e calculada por referência ao valor do rendimento social de inserção.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Remuneração mensal base: </a:t>
          </a:r>
          <a:r>
            <a:rPr lang="pt-PT" sz="800" b="0" i="0" u="none" strike="noStrike" baseline="0">
              <a:solidFill>
                <a:srgbClr val="000000"/>
              </a:solidFill>
              <a:latin typeface="Arial"/>
              <a:cs typeface="Arial"/>
            </a:rPr>
            <a:t>montante ilíquido em dinheiro e/ ou géneros pago aos trabalhadores no período de referência e correspondente às horas normais de trabalho, independentemente de terem faltado ou não por férias, maternidade, greves, formação profissional, doença e acidentes de trabalho por tempo igual ou inferior a um mês. Remuneração mensal ganho: remuneração base, prémios e subsídios  regulares e remuneração por trabalho suplementar.</a:t>
          </a:r>
        </a:p>
        <a:p>
          <a:pPr rtl="0" fontAlgn="base"/>
          <a:endParaRPr lang="pt-PT" sz="800" b="1" i="0" baseline="0">
            <a:latin typeface="Arial" pitchFamily="34" charset="0"/>
            <a:ea typeface="+mn-ea"/>
            <a:cs typeface="Arial" pitchFamily="34" charset="0"/>
          </a:endParaRPr>
        </a:p>
        <a:p>
          <a:pPr rtl="0" eaLnBrk="1" fontAlgn="auto" latinLnBrk="0" hangingPunct="1"/>
          <a:r>
            <a:rPr lang="pt-PT" sz="800" b="1" i="0" baseline="0">
              <a:latin typeface="Arial" pitchFamily="34" charset="0"/>
              <a:ea typeface="+mn-ea"/>
              <a:cs typeface="Arial" pitchFamily="34" charset="0"/>
            </a:rPr>
            <a:t>Rendimento social de inserção (RSI):</a:t>
          </a:r>
          <a:r>
            <a:rPr lang="pt-PT" sz="800" b="0" i="0" baseline="0">
              <a:latin typeface="Arial" pitchFamily="34" charset="0"/>
              <a:ea typeface="+mn-ea"/>
              <a:cs typeface="Arial" pitchFamily="34" charset="0"/>
            </a:rPr>
            <a:t> montante indexado ao valor legalmente fixado para a pensão social do subsistema de solidariedade e calculado por referência à composição dos agregados familiares.</a:t>
          </a:r>
          <a:endParaRPr lang="pt-PT" sz="800">
            <a:latin typeface="Arial" pitchFamily="34" charset="0"/>
            <a:ea typeface="+mn-ea"/>
            <a:cs typeface="Arial" pitchFamily="34" charset="0"/>
          </a:endParaRPr>
        </a:p>
        <a:p>
          <a:pPr rtl="0" fontAlgn="base"/>
          <a:endParaRPr lang="pt-PT" sz="800" b="1" i="0" baseline="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atividade: </a:t>
          </a:r>
          <a:r>
            <a:rPr lang="pt-PT" sz="800" b="0" i="0" baseline="0">
              <a:latin typeface="Arial" pitchFamily="34" charset="0"/>
              <a:ea typeface="+mn-ea"/>
              <a:cs typeface="Arial" pitchFamily="34" charset="0"/>
            </a:rPr>
            <a:t>relação entre a população ativa e a população total com 15 e mais anos de idade.</a:t>
          </a:r>
        </a:p>
        <a:p>
          <a:pPr rtl="0"/>
          <a:endParaRPr lang="pt-PT" sz="80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emprego:</a:t>
          </a:r>
          <a:r>
            <a:rPr lang="pt-PT" sz="800" b="0" i="0" baseline="0">
              <a:latin typeface="Arial" pitchFamily="34" charset="0"/>
              <a:ea typeface="+mn-ea"/>
              <a:cs typeface="Arial" pitchFamily="34" charset="0"/>
            </a:rPr>
            <a:t> número de pessoas com emprego expresso em percentagem do total da população no mesmo grupo etário.</a:t>
          </a:r>
          <a:endParaRPr lang="pt-PT" sz="800">
            <a:latin typeface="Arial" pitchFamily="34" charset="0"/>
            <a:cs typeface="Arial" pitchFamily="34" charset="0"/>
          </a:endParaRPr>
        </a:p>
        <a:p>
          <a:pPr rtl="0" fontAlgn="base"/>
          <a:endParaRPr lang="pt-PT" sz="800" b="0" i="0" baseline="0">
            <a:latin typeface="Arial" pitchFamily="34" charset="0"/>
            <a:ea typeface="+mn-ea"/>
            <a:cs typeface="Arial" pitchFamily="34" charset="0"/>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1</xdr:col>
      <xdr:colOff>0</xdr:colOff>
      <xdr:row>0</xdr:row>
      <xdr:rowOff>0</xdr:rowOff>
    </xdr:from>
    <xdr:to>
      <xdr:col>3</xdr:col>
      <xdr:colOff>240573</xdr:colOff>
      <xdr:row>1</xdr:row>
      <xdr:rowOff>8550</xdr:rowOff>
    </xdr:to>
    <xdr:grpSp>
      <xdr:nvGrpSpPr>
        <xdr:cNvPr id="8" name="Grupo 7"/>
        <xdr:cNvGrpSpPr/>
      </xdr:nvGrpSpPr>
      <xdr:grpSpPr>
        <a:xfrm>
          <a:off x="66675" y="0"/>
          <a:ext cx="612048" cy="180000"/>
          <a:chOff x="4797152" y="7020272"/>
          <a:chExt cx="612048" cy="180000"/>
        </a:xfrm>
      </xdr:grpSpPr>
      <xdr:sp macro="" textlink="">
        <xdr:nvSpPr>
          <xdr:cNvPr id="9" name="Rectângulo 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Rectângulo 9"/>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Rectângulo 10"/>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419100</xdr:colOff>
      <xdr:row>0</xdr:row>
      <xdr:rowOff>0</xdr:rowOff>
    </xdr:from>
    <xdr:to>
      <xdr:col>14</xdr:col>
      <xdr:colOff>21498</xdr:colOff>
      <xdr:row>1</xdr:row>
      <xdr:rowOff>8550</xdr:rowOff>
    </xdr:to>
    <xdr:grpSp>
      <xdr:nvGrpSpPr>
        <xdr:cNvPr id="2" name="Grupo 1"/>
        <xdr:cNvGrpSpPr/>
      </xdr:nvGrpSpPr>
      <xdr:grpSpPr>
        <a:xfrm>
          <a:off x="6105525" y="0"/>
          <a:ext cx="58347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364398</xdr:colOff>
      <xdr:row>1</xdr:row>
      <xdr:rowOff>8550</xdr:rowOff>
    </xdr:to>
    <xdr:grpSp>
      <xdr:nvGrpSpPr>
        <xdr:cNvPr id="2" name="Grupo 1"/>
        <xdr:cNvGrpSpPr/>
      </xdr:nvGrpSpPr>
      <xdr:grpSpPr>
        <a:xfrm>
          <a:off x="66675" y="0"/>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238125</xdr:colOff>
      <xdr:row>0</xdr:row>
      <xdr:rowOff>0</xdr:rowOff>
    </xdr:from>
    <xdr:to>
      <xdr:col>14</xdr:col>
      <xdr:colOff>11973</xdr:colOff>
      <xdr:row>1</xdr:row>
      <xdr:rowOff>8550</xdr:rowOff>
    </xdr:to>
    <xdr:grpSp>
      <xdr:nvGrpSpPr>
        <xdr:cNvPr id="2" name="Grupo 1"/>
        <xdr:cNvGrpSpPr/>
      </xdr:nvGrpSpPr>
      <xdr:grpSpPr>
        <a:xfrm>
          <a:off x="6057900"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12</xdr:col>
      <xdr:colOff>238125</xdr:colOff>
      <xdr:row>0</xdr:row>
      <xdr:rowOff>0</xdr:rowOff>
    </xdr:from>
    <xdr:to>
      <xdr:col>14</xdr:col>
      <xdr:colOff>11973</xdr:colOff>
      <xdr:row>1</xdr:row>
      <xdr:rowOff>8550</xdr:rowOff>
    </xdr:to>
    <xdr:grpSp>
      <xdr:nvGrpSpPr>
        <xdr:cNvPr id="6" name="Grupo 5"/>
        <xdr:cNvGrpSpPr/>
      </xdr:nvGrpSpPr>
      <xdr:grpSpPr>
        <a:xfrm>
          <a:off x="6057900" y="0"/>
          <a:ext cx="612048" cy="180000"/>
          <a:chOff x="4797152" y="7020272"/>
          <a:chExt cx="612048" cy="180000"/>
        </a:xfrm>
      </xdr:grpSpPr>
      <xdr:sp macro="" textlink="">
        <xdr:nvSpPr>
          <xdr:cNvPr id="7" name="Rectângulo 6"/>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238125</xdr:colOff>
      <xdr:row>0</xdr:row>
      <xdr:rowOff>0</xdr:rowOff>
    </xdr:from>
    <xdr:to>
      <xdr:col>14</xdr:col>
      <xdr:colOff>11973</xdr:colOff>
      <xdr:row>1</xdr:row>
      <xdr:rowOff>8550</xdr:rowOff>
    </xdr:to>
    <xdr:grpSp>
      <xdr:nvGrpSpPr>
        <xdr:cNvPr id="2" name="Grupo 1"/>
        <xdr:cNvGrpSpPr/>
      </xdr:nvGrpSpPr>
      <xdr:grpSpPr>
        <a:xfrm>
          <a:off x="6057900"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12</xdr:col>
      <xdr:colOff>238125</xdr:colOff>
      <xdr:row>0</xdr:row>
      <xdr:rowOff>0</xdr:rowOff>
    </xdr:from>
    <xdr:to>
      <xdr:col>14</xdr:col>
      <xdr:colOff>11973</xdr:colOff>
      <xdr:row>1</xdr:row>
      <xdr:rowOff>8550</xdr:rowOff>
    </xdr:to>
    <xdr:grpSp>
      <xdr:nvGrpSpPr>
        <xdr:cNvPr id="6" name="Grupo 5"/>
        <xdr:cNvGrpSpPr/>
      </xdr:nvGrpSpPr>
      <xdr:grpSpPr>
        <a:xfrm>
          <a:off x="6057900" y="0"/>
          <a:ext cx="612048" cy="180000"/>
          <a:chOff x="4797152" y="7020272"/>
          <a:chExt cx="612048" cy="180000"/>
        </a:xfrm>
      </xdr:grpSpPr>
      <xdr:sp macro="" textlink="">
        <xdr:nvSpPr>
          <xdr:cNvPr id="7" name="Rectângulo 6"/>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0</xdr:row>
      <xdr:rowOff>4737</xdr:rowOff>
    </xdr:from>
    <xdr:to>
      <xdr:col>3</xdr:col>
      <xdr:colOff>364398</xdr:colOff>
      <xdr:row>1</xdr:row>
      <xdr:rowOff>13287</xdr:rowOff>
    </xdr:to>
    <xdr:grpSp>
      <xdr:nvGrpSpPr>
        <xdr:cNvPr id="2" name="Grupo 1"/>
        <xdr:cNvGrpSpPr/>
      </xdr:nvGrpSpPr>
      <xdr:grpSpPr>
        <a:xfrm>
          <a:off x="66675" y="4737"/>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3</xdr:col>
      <xdr:colOff>38100</xdr:colOff>
      <xdr:row>19</xdr:row>
      <xdr:rowOff>9524</xdr:rowOff>
    </xdr:from>
    <xdr:to>
      <xdr:col>7</xdr:col>
      <xdr:colOff>328425</xdr:colOff>
      <xdr:row>31</xdr:row>
      <xdr:rowOff>112124</xdr:rowOff>
    </xdr:to>
    <xdr:graphicFrame macro="">
      <xdr:nvGraphicFramePr>
        <xdr:cNvPr id="6"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133349</xdr:colOff>
      <xdr:row>19</xdr:row>
      <xdr:rowOff>19050</xdr:rowOff>
    </xdr:from>
    <xdr:to>
      <xdr:col>16</xdr:col>
      <xdr:colOff>261749</xdr:colOff>
      <xdr:row>31</xdr:row>
      <xdr:rowOff>121650</xdr:rowOff>
    </xdr:to>
    <xdr:graphicFrame macro="">
      <xdr:nvGraphicFramePr>
        <xdr:cNvPr id="7"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19050</xdr:colOff>
      <xdr:row>44</xdr:row>
      <xdr:rowOff>9524</xdr:rowOff>
    </xdr:from>
    <xdr:to>
      <xdr:col>7</xdr:col>
      <xdr:colOff>309375</xdr:colOff>
      <xdr:row>56</xdr:row>
      <xdr:rowOff>112124</xdr:rowOff>
    </xdr:to>
    <xdr:graphicFrame macro="">
      <xdr:nvGraphicFramePr>
        <xdr:cNvPr id="10"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128586</xdr:colOff>
      <xdr:row>44</xdr:row>
      <xdr:rowOff>14287</xdr:rowOff>
    </xdr:from>
    <xdr:to>
      <xdr:col>16</xdr:col>
      <xdr:colOff>256986</xdr:colOff>
      <xdr:row>56</xdr:row>
      <xdr:rowOff>116887</xdr:rowOff>
    </xdr:to>
    <xdr:graphicFrame macro="">
      <xdr:nvGraphicFramePr>
        <xdr:cNvPr id="11"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II/MSESS. </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3_dados\ine\ipc\dashboard-table-scroll_IPC_com%20total.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Dashboard"/>
      <sheetName val="Data"/>
      <sheetName val="Calculation"/>
      <sheetName val="links"/>
      <sheetName val="Folha2"/>
    </sheetNames>
    <sheetDataSet>
      <sheetData sheetId="0" refreshError="1"/>
      <sheetData sheetId="1" refreshError="1"/>
      <sheetData sheetId="2">
        <row r="7">
          <cell r="E7">
            <v>4</v>
          </cell>
        </row>
      </sheetData>
      <sheetData sheetId="3" refreshError="1"/>
      <sheetData sheetId="4" refreshError="1"/>
    </sheetDataSet>
  </externalBook>
</externalLink>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Viagem">
  <a:themeElements>
    <a:clrScheme name="Pag14">
      <a:dk1>
        <a:sysClr val="windowText" lastClr="000000"/>
      </a:dk1>
      <a:lt1>
        <a:sysClr val="window" lastClr="FFFFFF"/>
      </a:lt1>
      <a:dk2>
        <a:srgbClr val="1F497D"/>
      </a:dk2>
      <a:lt2>
        <a:srgbClr val="EEECE1"/>
      </a:lt2>
      <a:accent1>
        <a:srgbClr val="00599D"/>
      </a:accent1>
      <a:accent2>
        <a:srgbClr val="FF9900"/>
      </a:accent2>
      <a:accent3>
        <a:srgbClr val="669900"/>
      </a:accent3>
      <a:accent4>
        <a:srgbClr val="008080"/>
      </a:accent4>
      <a:accent5>
        <a:srgbClr val="D3EEFF"/>
      </a:accent5>
      <a:accent6>
        <a:srgbClr val="EBF7FF"/>
      </a:accent6>
      <a:hlink>
        <a:srgbClr val="1F497D"/>
      </a:hlink>
      <a:folHlink>
        <a:srgbClr val="0984AE"/>
      </a:folHlink>
    </a:clrScheme>
    <a:fontScheme name="Viagem">
      <a:majorFont>
        <a:latin typeface="Franklin Gothic Medium"/>
        <a:ea typeface=""/>
        <a:cs typeface=""/>
        <a:font script="Jpan" typeface="HG創英角ｺﾞｼｯｸUB"/>
        <a:font script="Hang" typeface="돋움"/>
        <a:font script="Hans" typeface="隶书"/>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Franklin Gothic Book"/>
        <a:ea typeface=""/>
        <a:cs typeface=""/>
        <a:font script="Jpan" typeface="HGｺﾞｼｯｸE"/>
        <a:font script="Hang" typeface="돋움"/>
        <a:font script="Hans" typeface="华文楷体"/>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Viagem">
      <a:fillStyleLst>
        <a:solidFill>
          <a:schemeClr val="phClr"/>
        </a:solidFill>
        <a:gradFill rotWithShape="1">
          <a:gsLst>
            <a:gs pos="0">
              <a:schemeClr val="phClr">
                <a:tint val="30000"/>
                <a:satMod val="250000"/>
              </a:schemeClr>
            </a:gs>
            <a:gs pos="72000">
              <a:schemeClr val="phClr">
                <a:tint val="75000"/>
                <a:satMod val="210000"/>
              </a:schemeClr>
            </a:gs>
            <a:gs pos="100000">
              <a:schemeClr val="phClr">
                <a:tint val="85000"/>
                <a:satMod val="210000"/>
              </a:schemeClr>
            </a:gs>
          </a:gsLst>
          <a:lin ang="5400000" scaled="1"/>
        </a:gradFill>
        <a:gradFill rotWithShape="1">
          <a:gsLst>
            <a:gs pos="0">
              <a:schemeClr val="phClr">
                <a:tint val="75000"/>
                <a:shade val="85000"/>
                <a:satMod val="230000"/>
              </a:schemeClr>
            </a:gs>
            <a:gs pos="25000">
              <a:schemeClr val="phClr">
                <a:tint val="90000"/>
                <a:shade val="70000"/>
                <a:satMod val="220000"/>
              </a:schemeClr>
            </a:gs>
            <a:gs pos="50000">
              <a:schemeClr val="phClr">
                <a:tint val="90000"/>
                <a:shade val="58000"/>
                <a:satMod val="225000"/>
              </a:schemeClr>
            </a:gs>
            <a:gs pos="65000">
              <a:schemeClr val="phClr">
                <a:tint val="90000"/>
                <a:shade val="58000"/>
                <a:satMod val="225000"/>
              </a:schemeClr>
            </a:gs>
            <a:gs pos="80000">
              <a:schemeClr val="phClr">
                <a:tint val="90000"/>
                <a:shade val="69000"/>
                <a:satMod val="220000"/>
              </a:schemeClr>
            </a:gs>
            <a:gs pos="100000">
              <a:schemeClr val="phClr">
                <a:tint val="77000"/>
                <a:shade val="80000"/>
                <a:satMod val="230000"/>
              </a:schemeClr>
            </a:gs>
          </a:gsLst>
          <a:lin ang="5400000" scaled="1"/>
        </a:gradFill>
      </a:fillStyleLst>
      <a:lnStyleLst>
        <a:ln w="10000"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76200" dist="50800" dir="5400000" rotWithShape="0">
              <a:srgbClr val="4E3B30">
                <a:alpha val="60000"/>
              </a:srgbClr>
            </a:outerShdw>
          </a:effectLst>
        </a:effectStyle>
        <a:effectStyle>
          <a:effectLst>
            <a:outerShdw blurRad="76200" dist="50800" dir="5400000" rotWithShape="0">
              <a:srgbClr val="4E3B30">
                <a:alpha val="60000"/>
              </a:srgbClr>
            </a:outerShdw>
          </a:effectLst>
          <a:scene3d>
            <a:camera prst="orthographicFront">
              <a:rot lat="0" lon="0" rev="0"/>
            </a:camera>
            <a:lightRig rig="threePt" dir="tl">
              <a:rot lat="0" lon="0" rev="0"/>
            </a:lightRig>
          </a:scene3d>
          <a:sp3d prstMaterial="metal">
            <a:bevelT w="10000" h="10000"/>
          </a:sp3d>
        </a:effectStyle>
        <a:effectStyle>
          <a:effectLst>
            <a:outerShdw blurRad="76200" dist="50800" dir="5400000" rotWithShape="0">
              <a:srgbClr val="4E3B30">
                <a:alpha val="60000"/>
              </a:srgbClr>
            </a:outerShdw>
          </a:effectLst>
          <a:scene3d>
            <a:camera prst="obliqueTopLeft" fov="600000">
              <a:rot lat="0" lon="0" rev="0"/>
            </a:camera>
            <a:lightRig rig="balanced" dir="t">
              <a:rot lat="0" lon="0" rev="19200000"/>
            </a:lightRig>
          </a:scene3d>
          <a:sp3d contourW="12700" prstMaterial="matte">
            <a:bevelT w="60000" h="50800"/>
            <a:contourClr>
              <a:schemeClr val="phClr">
                <a:shade val="60000"/>
                <a:satMod val="110000"/>
              </a:schemeClr>
            </a:contourClr>
          </a:sp3d>
        </a:effectStyle>
      </a:effectStyleLst>
      <a:bgFillStyleLst>
        <a:solidFill>
          <a:schemeClr val="phClr"/>
        </a:solidFill>
        <a:blipFill>
          <a:blip xmlns:r="http://schemas.openxmlformats.org/officeDocument/2006/relationships" r:embed="rId1">
            <a:duotone>
              <a:schemeClr val="phClr">
                <a:shade val="90000"/>
                <a:satMod val="150000"/>
              </a:schemeClr>
              <a:schemeClr val="phClr">
                <a:tint val="88000"/>
                <a:satMod val="105000"/>
              </a:schemeClr>
            </a:duotone>
          </a:blip>
          <a:tile tx="0" ty="0" sx="95000" sy="95000" flip="none" algn="t"/>
        </a:blipFill>
        <a:blipFill>
          <a:blip xmlns:r="http://schemas.openxmlformats.org/officeDocument/2006/relationships" r:embed="rId2">
            <a:duotone>
              <a:schemeClr val="phClr">
                <a:shade val="30000"/>
                <a:satMod val="455000"/>
              </a:schemeClr>
              <a:schemeClr val="phClr">
                <a:tint val="95000"/>
                <a:satMod val="120000"/>
              </a:schemeClr>
            </a:duotone>
          </a:blip>
          <a:stretch>
            <a:fillRect/>
          </a:stretch>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1.xml"/><Relationship Id="rId1" Type="http://schemas.openxmlformats.org/officeDocument/2006/relationships/printerSettings" Target="../printerSettings/printerSettings23.bin"/><Relationship Id="rId4" Type="http://schemas.openxmlformats.org/officeDocument/2006/relationships/ctrlProp" Target="../ctrlProps/ctrlProp1.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4.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5.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drawing" Target="../drawings/drawing2.xml"/><Relationship Id="rId4" Type="http://schemas.openxmlformats.org/officeDocument/2006/relationships/printerSettings" Target="../printerSettings/printerSettings5.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26.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5" Type="http://schemas.openxmlformats.org/officeDocument/2006/relationships/drawing" Target="../drawings/drawing34.xml"/><Relationship Id="rId4" Type="http://schemas.openxmlformats.org/officeDocument/2006/relationships/printerSettings" Target="../printerSettings/printerSettings30.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5" Type="http://schemas.openxmlformats.org/officeDocument/2006/relationships/drawing" Target="../drawings/drawing35.xml"/><Relationship Id="rId4" Type="http://schemas.openxmlformats.org/officeDocument/2006/relationships/printerSettings" Target="../printerSettings/printerSettings34.bin"/></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37.bin"/><Relationship Id="rId7" Type="http://schemas.openxmlformats.org/officeDocument/2006/relationships/printerSettings" Target="../printerSettings/printerSettings38.bin"/><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 Id="rId6" Type="http://schemas.openxmlformats.org/officeDocument/2006/relationships/hyperlink" Target="http://www.gee.min-economia.pt/" TargetMode="External"/><Relationship Id="rId5" Type="http://schemas.openxmlformats.org/officeDocument/2006/relationships/hyperlink" Target="mailto:dados@gee.min-economia.pt" TargetMode="External"/><Relationship Id="rId4" Type="http://schemas.openxmlformats.org/officeDocument/2006/relationships/hyperlink" Target="http://www.gee.min-economia.pt/pagina.aspx?js=0&amp;codigono=67637170AAAAAAAAAAAAAAAA"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drawing" Target="../drawings/drawing3.xml"/><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sheetPr codeName="Folha11">
    <tabColor theme="9"/>
    <pageSetUpPr fitToPage="1"/>
  </sheetPr>
  <dimension ref="A1:L58"/>
  <sheetViews>
    <sheetView tabSelected="1" showRuler="0" zoomScaleNormal="100" workbookViewId="0"/>
  </sheetViews>
  <sheetFormatPr defaultRowHeight="12.75"/>
  <cols>
    <col min="1" max="1" width="1.42578125" style="139" customWidth="1"/>
    <col min="2" max="2" width="2.5703125" style="139" customWidth="1"/>
    <col min="3" max="3" width="16.28515625" style="139" customWidth="1"/>
    <col min="4" max="4" width="22.28515625" style="139" customWidth="1"/>
    <col min="5" max="5" width="2.42578125" style="276" customWidth="1"/>
    <col min="6" max="6" width="1" style="139" customWidth="1"/>
    <col min="7" max="7" width="14" style="139" customWidth="1"/>
    <col min="8" max="8" width="5.5703125" style="139" customWidth="1"/>
    <col min="9" max="9" width="4.140625" style="139" customWidth="1"/>
    <col min="10" max="10" width="34.5703125" style="139" customWidth="1"/>
    <col min="11" max="11" width="2.42578125" style="139" customWidth="1"/>
    <col min="12" max="12" width="1.42578125" style="139" customWidth="1"/>
    <col min="13" max="16384" width="9.140625" style="139"/>
  </cols>
  <sheetData>
    <row r="1" spans="1:12" ht="7.5" customHeight="1">
      <c r="A1" s="290"/>
      <c r="B1" s="287"/>
      <c r="C1" s="287"/>
      <c r="D1" s="287"/>
      <c r="E1" s="813"/>
      <c r="F1" s="287"/>
      <c r="G1" s="287"/>
      <c r="H1" s="287"/>
      <c r="I1" s="287"/>
      <c r="J1" s="287"/>
      <c r="K1" s="287"/>
      <c r="L1" s="287"/>
    </row>
    <row r="2" spans="1:12" ht="17.25" customHeight="1">
      <c r="A2" s="290"/>
      <c r="B2" s="268"/>
      <c r="C2" s="269"/>
      <c r="D2" s="269"/>
      <c r="E2" s="814"/>
      <c r="F2" s="269"/>
      <c r="G2" s="269"/>
      <c r="H2" s="269"/>
      <c r="I2" s="270"/>
      <c r="J2" s="271"/>
      <c r="K2" s="271"/>
      <c r="L2" s="290"/>
    </row>
    <row r="3" spans="1:12">
      <c r="A3" s="290"/>
      <c r="B3" s="268"/>
      <c r="C3" s="269"/>
      <c r="D3" s="269"/>
      <c r="E3" s="814"/>
      <c r="F3" s="269"/>
      <c r="G3" s="269"/>
      <c r="H3" s="269"/>
      <c r="I3" s="270"/>
      <c r="J3" s="268"/>
      <c r="K3" s="271"/>
      <c r="L3" s="290"/>
    </row>
    <row r="4" spans="1:12" ht="33.75" customHeight="1">
      <c r="A4" s="290"/>
      <c r="B4" s="268"/>
      <c r="C4" s="270"/>
      <c r="D4" s="270"/>
      <c r="E4" s="815"/>
      <c r="F4" s="270"/>
      <c r="G4" s="270"/>
      <c r="H4" s="270"/>
      <c r="I4" s="270"/>
      <c r="J4" s="272" t="s">
        <v>35</v>
      </c>
      <c r="K4" s="268"/>
      <c r="L4" s="290"/>
    </row>
    <row r="5" spans="1:12" s="144" customFormat="1" ht="12.75" customHeight="1">
      <c r="A5" s="292"/>
      <c r="B5" s="1316"/>
      <c r="C5" s="1316"/>
      <c r="D5" s="1316"/>
      <c r="E5" s="1316"/>
      <c r="F5" s="287"/>
      <c r="G5" s="273"/>
      <c r="H5" s="273"/>
      <c r="I5" s="273"/>
      <c r="J5" s="274"/>
      <c r="K5" s="275"/>
      <c r="L5" s="290"/>
    </row>
    <row r="6" spans="1:12" ht="12.75" customHeight="1">
      <c r="A6" s="290"/>
      <c r="B6" s="290"/>
      <c r="C6" s="287"/>
      <c r="D6" s="287"/>
      <c r="E6" s="813"/>
      <c r="F6" s="287"/>
      <c r="G6" s="273"/>
      <c r="H6" s="273"/>
      <c r="I6" s="273"/>
      <c r="J6" s="274"/>
      <c r="K6" s="275"/>
      <c r="L6" s="290"/>
    </row>
    <row r="7" spans="1:12" ht="12.75" customHeight="1">
      <c r="A7" s="290"/>
      <c r="B7" s="290"/>
      <c r="C7" s="287"/>
      <c r="D7" s="287"/>
      <c r="E7" s="813"/>
      <c r="F7" s="287"/>
      <c r="G7" s="273"/>
      <c r="H7" s="273"/>
      <c r="I7" s="286"/>
      <c r="J7" s="274"/>
      <c r="K7" s="275"/>
      <c r="L7" s="290"/>
    </row>
    <row r="8" spans="1:12" ht="12.75" customHeight="1">
      <c r="A8" s="290"/>
      <c r="B8" s="290"/>
      <c r="C8" s="287"/>
      <c r="D8" s="287"/>
      <c r="E8" s="813"/>
      <c r="F8" s="287"/>
      <c r="G8" s="273"/>
      <c r="H8" s="273"/>
      <c r="I8" s="273"/>
      <c r="J8" s="274"/>
      <c r="K8" s="275"/>
      <c r="L8" s="290"/>
    </row>
    <row r="9" spans="1:12" ht="12.75" customHeight="1">
      <c r="A9" s="290"/>
      <c r="B9" s="290"/>
      <c r="C9" s="287"/>
      <c r="D9" s="287"/>
      <c r="E9" s="813"/>
      <c r="F9" s="287"/>
      <c r="G9" s="273"/>
      <c r="H9" s="273"/>
      <c r="I9" s="273"/>
      <c r="J9" s="274"/>
      <c r="K9" s="275"/>
      <c r="L9" s="290"/>
    </row>
    <row r="10" spans="1:12" ht="12.75" customHeight="1">
      <c r="A10" s="290"/>
      <c r="B10" s="290"/>
      <c r="C10" s="287"/>
      <c r="D10" s="287"/>
      <c r="E10" s="813"/>
      <c r="F10" s="287"/>
      <c r="G10" s="273"/>
      <c r="H10" s="273"/>
      <c r="I10" s="273"/>
      <c r="J10" s="274"/>
      <c r="K10" s="275"/>
      <c r="L10" s="290"/>
    </row>
    <row r="11" spans="1:12">
      <c r="A11" s="290"/>
      <c r="B11" s="290"/>
      <c r="C11" s="287"/>
      <c r="D11" s="287"/>
      <c r="E11" s="813"/>
      <c r="F11" s="287"/>
      <c r="G11" s="273"/>
      <c r="H11" s="273"/>
      <c r="I11" s="273"/>
      <c r="J11" s="274"/>
      <c r="K11" s="275"/>
      <c r="L11" s="290"/>
    </row>
    <row r="12" spans="1:12">
      <c r="A12" s="290"/>
      <c r="B12" s="307" t="s">
        <v>27</v>
      </c>
      <c r="C12" s="305"/>
      <c r="D12" s="305"/>
      <c r="E12" s="816"/>
      <c r="F12" s="287"/>
      <c r="G12" s="273"/>
      <c r="H12" s="273"/>
      <c r="I12" s="273"/>
      <c r="J12" s="274"/>
      <c r="K12" s="275"/>
      <c r="L12" s="290"/>
    </row>
    <row r="13" spans="1:12" ht="13.5" thickBot="1">
      <c r="A13" s="290"/>
      <c r="B13" s="290"/>
      <c r="C13" s="287"/>
      <c r="D13" s="287"/>
      <c r="E13" s="813"/>
      <c r="F13" s="287"/>
      <c r="G13" s="273"/>
      <c r="H13" s="273"/>
      <c r="I13" s="273"/>
      <c r="J13" s="274"/>
      <c r="K13" s="275"/>
      <c r="L13" s="290"/>
    </row>
    <row r="14" spans="1:12" ht="13.5" thickBot="1">
      <c r="A14" s="290"/>
      <c r="B14" s="312"/>
      <c r="C14" s="299" t="s">
        <v>21</v>
      </c>
      <c r="D14" s="299"/>
      <c r="E14" s="817">
        <v>3</v>
      </c>
      <c r="F14" s="287"/>
      <c r="G14" s="273"/>
      <c r="H14" s="273"/>
      <c r="I14" s="273"/>
      <c r="J14" s="274"/>
      <c r="K14" s="275"/>
      <c r="L14" s="290"/>
    </row>
    <row r="15" spans="1:12" ht="13.5" thickBot="1">
      <c r="A15" s="290"/>
      <c r="B15" s="290"/>
      <c r="C15" s="306"/>
      <c r="D15" s="306"/>
      <c r="E15" s="818"/>
      <c r="F15" s="287"/>
      <c r="G15" s="273"/>
      <c r="H15" s="273"/>
      <c r="I15" s="273"/>
      <c r="J15" s="274"/>
      <c r="K15" s="275"/>
      <c r="L15" s="290"/>
    </row>
    <row r="16" spans="1:12" ht="13.5" thickBot="1">
      <c r="A16" s="290"/>
      <c r="B16" s="312"/>
      <c r="C16" s="299" t="s">
        <v>33</v>
      </c>
      <c r="D16" s="299"/>
      <c r="E16" s="819">
        <v>4</v>
      </c>
      <c r="F16" s="287"/>
      <c r="G16" s="273"/>
      <c r="H16" s="273"/>
      <c r="I16" s="273"/>
      <c r="J16" s="274"/>
      <c r="K16" s="275"/>
      <c r="L16" s="290"/>
    </row>
    <row r="17" spans="1:12" ht="13.5" thickBot="1">
      <c r="A17" s="290"/>
      <c r="B17" s="291"/>
      <c r="C17" s="297"/>
      <c r="D17" s="297"/>
      <c r="E17" s="820"/>
      <c r="F17" s="287"/>
      <c r="G17" s="273"/>
      <c r="H17" s="273"/>
      <c r="I17" s="273"/>
      <c r="J17" s="274"/>
      <c r="K17" s="275"/>
      <c r="L17" s="290"/>
    </row>
    <row r="18" spans="1:12" ht="13.5" customHeight="1" thickBot="1">
      <c r="A18" s="290"/>
      <c r="B18" s="311"/>
      <c r="C18" s="1314" t="s">
        <v>32</v>
      </c>
      <c r="D18" s="1315"/>
      <c r="E18" s="819">
        <v>6</v>
      </c>
      <c r="F18" s="287"/>
      <c r="G18" s="273"/>
      <c r="H18" s="273"/>
      <c r="I18" s="273"/>
      <c r="J18" s="274"/>
      <c r="K18" s="275"/>
      <c r="L18" s="290"/>
    </row>
    <row r="19" spans="1:12">
      <c r="A19" s="290"/>
      <c r="B19" s="303"/>
      <c r="C19" s="1321" t="s">
        <v>2</v>
      </c>
      <c r="D19" s="1321"/>
      <c r="E19" s="818">
        <v>6</v>
      </c>
      <c r="F19" s="287"/>
      <c r="G19" s="273"/>
      <c r="H19" s="273"/>
      <c r="I19" s="273"/>
      <c r="J19" s="274"/>
      <c r="K19" s="275"/>
      <c r="L19" s="290"/>
    </row>
    <row r="20" spans="1:12">
      <c r="A20" s="290"/>
      <c r="B20" s="303"/>
      <c r="C20" s="1321" t="s">
        <v>13</v>
      </c>
      <c r="D20" s="1321"/>
      <c r="E20" s="818">
        <v>7</v>
      </c>
      <c r="F20" s="287"/>
      <c r="G20" s="273"/>
      <c r="H20" s="273"/>
      <c r="I20" s="273"/>
      <c r="J20" s="274"/>
      <c r="K20" s="275"/>
      <c r="L20" s="290"/>
    </row>
    <row r="21" spans="1:12">
      <c r="A21" s="290"/>
      <c r="B21" s="303"/>
      <c r="C21" s="1321" t="s">
        <v>7</v>
      </c>
      <c r="D21" s="1321"/>
      <c r="E21" s="818">
        <v>8</v>
      </c>
      <c r="F21" s="287"/>
      <c r="G21" s="273"/>
      <c r="H21" s="273"/>
      <c r="I21" s="273"/>
      <c r="J21" s="274"/>
      <c r="K21" s="275"/>
      <c r="L21" s="290"/>
    </row>
    <row r="22" spans="1:12">
      <c r="A22" s="290"/>
      <c r="B22" s="304"/>
      <c r="C22" s="1321" t="s">
        <v>444</v>
      </c>
      <c r="D22" s="1321"/>
      <c r="E22" s="818">
        <v>9</v>
      </c>
      <c r="F22" s="287"/>
      <c r="G22" s="277"/>
      <c r="H22" s="273"/>
      <c r="I22" s="273"/>
      <c r="J22" s="274"/>
      <c r="K22" s="275"/>
      <c r="L22" s="290"/>
    </row>
    <row r="23" spans="1:12" ht="22.5" customHeight="1">
      <c r="A23" s="290"/>
      <c r="B23" s="293"/>
      <c r="C23" s="1322" t="s">
        <v>28</v>
      </c>
      <c r="D23" s="1322"/>
      <c r="E23" s="818">
        <v>10</v>
      </c>
      <c r="F23" s="287"/>
      <c r="G23" s="273"/>
      <c r="H23" s="273"/>
      <c r="I23" s="273"/>
      <c r="J23" s="274"/>
      <c r="K23" s="275"/>
      <c r="L23" s="290"/>
    </row>
    <row r="24" spans="1:12">
      <c r="A24" s="290"/>
      <c r="B24" s="293"/>
      <c r="C24" s="1321" t="s">
        <v>25</v>
      </c>
      <c r="D24" s="1321"/>
      <c r="E24" s="818">
        <v>11</v>
      </c>
      <c r="F24" s="287"/>
      <c r="G24" s="273"/>
      <c r="H24" s="273"/>
      <c r="I24" s="273"/>
      <c r="J24" s="274"/>
      <c r="K24" s="275"/>
      <c r="L24" s="290"/>
    </row>
    <row r="25" spans="1:12" ht="12.75" customHeight="1" thickBot="1">
      <c r="A25" s="290"/>
      <c r="B25" s="287"/>
      <c r="C25" s="295"/>
      <c r="D25" s="295"/>
      <c r="E25" s="818"/>
      <c r="F25" s="287"/>
      <c r="G25" s="273"/>
      <c r="H25" s="1317">
        <v>42186</v>
      </c>
      <c r="I25" s="1318"/>
      <c r="J25" s="1318"/>
      <c r="K25" s="277"/>
      <c r="L25" s="290"/>
    </row>
    <row r="26" spans="1:12" ht="13.5" customHeight="1" thickBot="1">
      <c r="A26" s="290"/>
      <c r="B26" s="391"/>
      <c r="C26" s="1325" t="s">
        <v>12</v>
      </c>
      <c r="D26" s="1315"/>
      <c r="E26" s="819">
        <v>12</v>
      </c>
      <c r="F26" s="287"/>
      <c r="G26" s="273"/>
      <c r="H26" s="1318"/>
      <c r="I26" s="1318"/>
      <c r="J26" s="1318"/>
      <c r="K26" s="277"/>
      <c r="L26" s="290"/>
    </row>
    <row r="27" spans="1:12" ht="12.75" hidden="1" customHeight="1">
      <c r="A27" s="290"/>
      <c r="B27" s="288"/>
      <c r="C27" s="1321" t="s">
        <v>45</v>
      </c>
      <c r="D27" s="1321"/>
      <c r="E27" s="818">
        <v>12</v>
      </c>
      <c r="F27" s="287"/>
      <c r="G27" s="273"/>
      <c r="H27" s="1318"/>
      <c r="I27" s="1318"/>
      <c r="J27" s="1318"/>
      <c r="K27" s="277"/>
      <c r="L27" s="290"/>
    </row>
    <row r="28" spans="1:12" ht="22.5" customHeight="1">
      <c r="A28" s="290"/>
      <c r="B28" s="288"/>
      <c r="C28" s="1324" t="s">
        <v>449</v>
      </c>
      <c r="D28" s="1324"/>
      <c r="E28" s="818">
        <v>12</v>
      </c>
      <c r="F28" s="287"/>
      <c r="G28" s="273"/>
      <c r="H28" s="1318"/>
      <c r="I28" s="1318"/>
      <c r="J28" s="1318"/>
      <c r="K28" s="277"/>
      <c r="L28" s="290"/>
    </row>
    <row r="29" spans="1:12" ht="12.75" customHeight="1" thickBot="1">
      <c r="A29" s="290"/>
      <c r="B29" s="293"/>
      <c r="C29" s="302"/>
      <c r="D29" s="302"/>
      <c r="E29" s="820"/>
      <c r="F29" s="287"/>
      <c r="G29" s="273"/>
      <c r="H29" s="1318"/>
      <c r="I29" s="1318"/>
      <c r="J29" s="1318"/>
      <c r="K29" s="277"/>
      <c r="L29" s="290"/>
    </row>
    <row r="30" spans="1:12" ht="13.5" customHeight="1" thickBot="1">
      <c r="A30" s="290"/>
      <c r="B30" s="310"/>
      <c r="C30" s="296" t="s">
        <v>11</v>
      </c>
      <c r="D30" s="296"/>
      <c r="E30" s="819">
        <v>13</v>
      </c>
      <c r="F30" s="287"/>
      <c r="G30" s="273"/>
      <c r="H30" s="1318"/>
      <c r="I30" s="1318"/>
      <c r="J30" s="1318"/>
      <c r="K30" s="277"/>
      <c r="L30" s="290"/>
    </row>
    <row r="31" spans="1:12" ht="12.75" customHeight="1">
      <c r="A31" s="290"/>
      <c r="B31" s="288"/>
      <c r="C31" s="1319" t="s">
        <v>18</v>
      </c>
      <c r="D31" s="1319"/>
      <c r="E31" s="818">
        <v>13</v>
      </c>
      <c r="F31" s="287"/>
      <c r="G31" s="273"/>
      <c r="H31" s="1318"/>
      <c r="I31" s="1318"/>
      <c r="J31" s="1318"/>
      <c r="K31" s="277"/>
      <c r="L31" s="290"/>
    </row>
    <row r="32" spans="1:12" ht="12.75" customHeight="1">
      <c r="A32" s="290"/>
      <c r="B32" s="288"/>
      <c r="C32" s="1323" t="s">
        <v>8</v>
      </c>
      <c r="D32" s="1323"/>
      <c r="E32" s="818">
        <v>14</v>
      </c>
      <c r="F32" s="287"/>
      <c r="G32" s="273"/>
      <c r="H32" s="278"/>
      <c r="I32" s="278"/>
      <c r="J32" s="278"/>
      <c r="K32" s="277"/>
      <c r="L32" s="290"/>
    </row>
    <row r="33" spans="1:12" ht="12.75" customHeight="1">
      <c r="A33" s="290"/>
      <c r="B33" s="288"/>
      <c r="C33" s="1323" t="s">
        <v>26</v>
      </c>
      <c r="D33" s="1323"/>
      <c r="E33" s="818">
        <v>14</v>
      </c>
      <c r="F33" s="287"/>
      <c r="G33" s="273"/>
      <c r="H33" s="278"/>
      <c r="I33" s="278"/>
      <c r="J33" s="278"/>
      <c r="K33" s="277"/>
      <c r="L33" s="290"/>
    </row>
    <row r="34" spans="1:12" ht="12.75" customHeight="1">
      <c r="A34" s="290"/>
      <c r="B34" s="288"/>
      <c r="C34" s="1323" t="s">
        <v>6</v>
      </c>
      <c r="D34" s="1323"/>
      <c r="E34" s="818">
        <v>15</v>
      </c>
      <c r="F34" s="287"/>
      <c r="G34" s="273"/>
      <c r="H34" s="278"/>
      <c r="I34" s="278"/>
      <c r="J34" s="278"/>
      <c r="K34" s="277"/>
      <c r="L34" s="290"/>
    </row>
    <row r="35" spans="1:12" ht="22.5" customHeight="1">
      <c r="A35" s="290"/>
      <c r="B35" s="288"/>
      <c r="C35" s="1319" t="s">
        <v>49</v>
      </c>
      <c r="D35" s="1319"/>
      <c r="E35" s="818">
        <v>16</v>
      </c>
      <c r="F35" s="287"/>
      <c r="G35" s="273"/>
      <c r="H35" s="278"/>
      <c r="I35" s="278"/>
      <c r="J35" s="278"/>
      <c r="K35" s="277"/>
      <c r="L35" s="290"/>
    </row>
    <row r="36" spans="1:12" ht="12.75" customHeight="1">
      <c r="A36" s="290"/>
      <c r="B36" s="294"/>
      <c r="C36" s="1323" t="s">
        <v>14</v>
      </c>
      <c r="D36" s="1323"/>
      <c r="E36" s="818">
        <v>16</v>
      </c>
      <c r="F36" s="287"/>
      <c r="G36" s="273"/>
      <c r="H36" s="273"/>
      <c r="I36" s="273"/>
      <c r="J36" s="274"/>
      <c r="K36" s="275"/>
      <c r="L36" s="290"/>
    </row>
    <row r="37" spans="1:12" ht="12.75" customHeight="1">
      <c r="A37" s="290"/>
      <c r="B37" s="288"/>
      <c r="C37" s="1321" t="s">
        <v>31</v>
      </c>
      <c r="D37" s="1321"/>
      <c r="E37" s="818">
        <v>17</v>
      </c>
      <c r="F37" s="287"/>
      <c r="G37" s="273"/>
      <c r="H37" s="273"/>
      <c r="I37" s="273"/>
      <c r="J37" s="279"/>
      <c r="K37" s="279"/>
      <c r="L37" s="290"/>
    </row>
    <row r="38" spans="1:12" ht="13.5" thickBot="1">
      <c r="A38" s="290"/>
      <c r="B38" s="290"/>
      <c r="C38" s="287"/>
      <c r="D38" s="287"/>
      <c r="E38" s="820"/>
      <c r="F38" s="287"/>
      <c r="G38" s="273"/>
      <c r="H38" s="273"/>
      <c r="I38" s="273"/>
      <c r="J38" s="279"/>
      <c r="K38" s="279"/>
      <c r="L38" s="290"/>
    </row>
    <row r="39" spans="1:12" ht="13.5" customHeight="1" thickBot="1">
      <c r="A39" s="290"/>
      <c r="B39" s="373"/>
      <c r="C39" s="1320" t="s">
        <v>29</v>
      </c>
      <c r="D39" s="1315"/>
      <c r="E39" s="819">
        <v>18</v>
      </c>
      <c r="F39" s="287"/>
      <c r="G39" s="273"/>
      <c r="H39" s="273"/>
      <c r="I39" s="273"/>
      <c r="J39" s="279"/>
      <c r="K39" s="279"/>
      <c r="L39" s="290"/>
    </row>
    <row r="40" spans="1:12">
      <c r="A40" s="290"/>
      <c r="B40" s="290"/>
      <c r="C40" s="1321" t="s">
        <v>30</v>
      </c>
      <c r="D40" s="1321"/>
      <c r="E40" s="818">
        <v>18</v>
      </c>
      <c r="F40" s="287"/>
      <c r="G40" s="273"/>
      <c r="H40" s="273"/>
      <c r="I40" s="273"/>
      <c r="J40" s="280"/>
      <c r="K40" s="280"/>
      <c r="L40" s="290"/>
    </row>
    <row r="41" spans="1:12">
      <c r="A41" s="290"/>
      <c r="B41" s="294"/>
      <c r="C41" s="1321" t="s">
        <v>0</v>
      </c>
      <c r="D41" s="1321"/>
      <c r="E41" s="818">
        <v>19</v>
      </c>
      <c r="F41" s="287"/>
      <c r="G41" s="273"/>
      <c r="H41" s="273"/>
      <c r="I41" s="273"/>
      <c r="J41" s="281"/>
      <c r="K41" s="282"/>
      <c r="L41" s="290"/>
    </row>
    <row r="42" spans="1:12">
      <c r="A42" s="290"/>
      <c r="B42" s="294"/>
      <c r="C42" s="1321" t="s">
        <v>16</v>
      </c>
      <c r="D42" s="1321"/>
      <c r="E42" s="818">
        <v>19</v>
      </c>
      <c r="F42" s="287"/>
      <c r="G42" s="273"/>
      <c r="H42" s="273"/>
      <c r="I42" s="273"/>
      <c r="J42" s="281"/>
      <c r="K42" s="282"/>
      <c r="L42" s="290"/>
    </row>
    <row r="43" spans="1:12">
      <c r="A43" s="290"/>
      <c r="B43" s="294"/>
      <c r="C43" s="1321" t="s">
        <v>1</v>
      </c>
      <c r="D43" s="1321"/>
      <c r="E43" s="821">
        <v>19</v>
      </c>
      <c r="F43" s="297"/>
      <c r="G43" s="283"/>
      <c r="H43" s="284"/>
      <c r="I43" s="283"/>
      <c r="J43" s="283"/>
      <c r="K43" s="283"/>
      <c r="L43" s="290"/>
    </row>
    <row r="44" spans="1:12">
      <c r="A44" s="290"/>
      <c r="B44" s="294"/>
      <c r="C44" s="1321" t="s">
        <v>22</v>
      </c>
      <c r="D44" s="1321"/>
      <c r="E44" s="821">
        <v>19</v>
      </c>
      <c r="F44" s="297"/>
      <c r="G44" s="283"/>
      <c r="H44" s="284"/>
      <c r="I44" s="283"/>
      <c r="J44" s="283"/>
      <c r="K44" s="283"/>
      <c r="L44" s="290"/>
    </row>
    <row r="45" spans="1:12" ht="12.75" customHeight="1" thickBot="1">
      <c r="A45" s="290"/>
      <c r="B45" s="293"/>
      <c r="C45" s="293"/>
      <c r="D45" s="293"/>
      <c r="E45" s="822"/>
      <c r="F45" s="289"/>
      <c r="G45" s="281"/>
      <c r="H45" s="284"/>
      <c r="I45" s="281"/>
      <c r="J45" s="281"/>
      <c r="K45" s="282"/>
      <c r="L45" s="290"/>
    </row>
    <row r="46" spans="1:12" ht="13.5" customHeight="1" thickBot="1">
      <c r="A46" s="290"/>
      <c r="B46" s="313"/>
      <c r="C46" s="1314" t="s">
        <v>38</v>
      </c>
      <c r="D46" s="1315"/>
      <c r="E46" s="817">
        <v>20</v>
      </c>
      <c r="F46" s="289"/>
      <c r="G46" s="281"/>
      <c r="H46" s="284"/>
      <c r="I46" s="281"/>
      <c r="J46" s="281"/>
      <c r="K46" s="282"/>
      <c r="L46" s="290"/>
    </row>
    <row r="47" spans="1:12">
      <c r="A47" s="290"/>
      <c r="B47" s="290"/>
      <c r="C47" s="1321" t="s">
        <v>47</v>
      </c>
      <c r="D47" s="1321"/>
      <c r="E47" s="821">
        <v>20</v>
      </c>
      <c r="F47" s="289"/>
      <c r="G47" s="281"/>
      <c r="H47" s="284"/>
      <c r="I47" s="281"/>
      <c r="J47" s="281"/>
      <c r="K47" s="282"/>
      <c r="L47" s="290"/>
    </row>
    <row r="48" spans="1:12" ht="12.75" customHeight="1">
      <c r="A48" s="290"/>
      <c r="B48" s="293"/>
      <c r="C48" s="1322" t="s">
        <v>459</v>
      </c>
      <c r="D48" s="1322"/>
      <c r="E48" s="823">
        <v>21</v>
      </c>
      <c r="F48" s="289"/>
      <c r="G48" s="281"/>
      <c r="H48" s="284"/>
      <c r="I48" s="281"/>
      <c r="J48" s="281"/>
      <c r="K48" s="282"/>
      <c r="L48" s="290"/>
    </row>
    <row r="49" spans="1:12" ht="11.25" customHeight="1" thickBot="1">
      <c r="A49" s="290"/>
      <c r="B49" s="290"/>
      <c r="C49" s="298"/>
      <c r="D49" s="298"/>
      <c r="E49" s="818"/>
      <c r="F49" s="289"/>
      <c r="G49" s="281"/>
      <c r="H49" s="284"/>
      <c r="I49" s="281"/>
      <c r="J49" s="281"/>
      <c r="K49" s="282"/>
      <c r="L49" s="290"/>
    </row>
    <row r="50" spans="1:12" ht="13.5" thickBot="1">
      <c r="A50" s="290"/>
      <c r="B50" s="309"/>
      <c r="C50" s="299" t="s">
        <v>4</v>
      </c>
      <c r="D50" s="299"/>
      <c r="E50" s="817">
        <v>22</v>
      </c>
      <c r="F50" s="297"/>
      <c r="G50" s="283"/>
      <c r="H50" s="284"/>
      <c r="I50" s="283"/>
      <c r="J50" s="283"/>
      <c r="K50" s="283"/>
      <c r="L50" s="290"/>
    </row>
    <row r="51" spans="1:12" ht="33" customHeight="1">
      <c r="A51" s="290"/>
      <c r="B51" s="300"/>
      <c r="C51" s="301"/>
      <c r="D51" s="301"/>
      <c r="E51" s="824"/>
      <c r="F51" s="289"/>
      <c r="G51" s="281"/>
      <c r="H51" s="284"/>
      <c r="I51" s="281"/>
      <c r="J51" s="281"/>
      <c r="K51" s="282"/>
      <c r="L51" s="290"/>
    </row>
    <row r="52" spans="1:12" ht="33" customHeight="1">
      <c r="A52" s="290"/>
      <c r="B52" s="290"/>
      <c r="C52" s="288"/>
      <c r="D52" s="288"/>
      <c r="E52" s="822"/>
      <c r="F52" s="289"/>
      <c r="G52" s="281"/>
      <c r="H52" s="284"/>
      <c r="I52" s="281"/>
      <c r="J52" s="281"/>
      <c r="K52" s="282"/>
      <c r="L52" s="290"/>
    </row>
    <row r="53" spans="1:12" ht="19.5" customHeight="1">
      <c r="A53" s="290"/>
      <c r="B53" s="811" t="s">
        <v>50</v>
      </c>
      <c r="C53" s="811"/>
      <c r="D53" s="308"/>
      <c r="E53" s="825"/>
      <c r="F53" s="289"/>
      <c r="G53" s="281"/>
      <c r="H53" s="284"/>
      <c r="I53" s="281"/>
      <c r="J53" s="281"/>
      <c r="K53" s="282"/>
      <c r="L53" s="290"/>
    </row>
    <row r="54" spans="1:12" ht="22.5" customHeight="1">
      <c r="A54" s="290"/>
      <c r="B54" s="290"/>
      <c r="C54" s="290"/>
      <c r="D54" s="290"/>
      <c r="E54" s="825"/>
      <c r="F54" s="289"/>
      <c r="G54" s="281"/>
      <c r="H54" s="284"/>
      <c r="I54" s="281"/>
      <c r="J54" s="281"/>
      <c r="K54" s="282"/>
      <c r="L54" s="290"/>
    </row>
    <row r="55" spans="1:12" ht="22.5" customHeight="1">
      <c r="A55" s="290"/>
      <c r="B55" s="812" t="s">
        <v>421</v>
      </c>
      <c r="C55" s="810"/>
      <c r="D55" s="957">
        <v>42221</v>
      </c>
      <c r="E55" s="989"/>
      <c r="F55" s="810"/>
      <c r="G55" s="281"/>
      <c r="H55" s="284"/>
      <c r="I55" s="281"/>
      <c r="J55" s="281"/>
      <c r="K55" s="282"/>
      <c r="L55" s="290"/>
    </row>
    <row r="56" spans="1:12" ht="22.5" customHeight="1">
      <c r="A56" s="290"/>
      <c r="B56" s="812" t="s">
        <v>422</v>
      </c>
      <c r="C56" s="374"/>
      <c r="D56" s="957">
        <v>42228</v>
      </c>
      <c r="E56" s="989"/>
      <c r="F56" s="375"/>
      <c r="G56" s="281"/>
      <c r="H56" s="284"/>
      <c r="I56" s="281"/>
      <c r="J56" s="281"/>
      <c r="K56" s="282"/>
      <c r="L56" s="290"/>
    </row>
    <row r="57" spans="1:12" s="144" customFormat="1" ht="18" customHeight="1">
      <c r="A57" s="292"/>
      <c r="B57" s="1326"/>
      <c r="C57" s="1326"/>
      <c r="D57" s="1326"/>
      <c r="E57" s="822"/>
      <c r="F57" s="288"/>
      <c r="G57" s="285"/>
      <c r="H57" s="285"/>
      <c r="I57" s="285"/>
      <c r="J57" s="285"/>
      <c r="K57" s="285"/>
      <c r="L57" s="292"/>
    </row>
    <row r="58" spans="1:12" ht="7.5" customHeight="1">
      <c r="A58" s="290"/>
      <c r="B58" s="1326"/>
      <c r="C58" s="1326"/>
      <c r="D58" s="1326"/>
      <c r="E58" s="826"/>
      <c r="F58" s="291"/>
      <c r="G58" s="291"/>
      <c r="H58" s="291"/>
      <c r="I58" s="291"/>
      <c r="J58" s="291"/>
      <c r="K58" s="291"/>
      <c r="L58" s="291"/>
    </row>
  </sheetData>
  <mergeCells count="29">
    <mergeCell ref="B57:D58"/>
    <mergeCell ref="C34:D34"/>
    <mergeCell ref="C36:D36"/>
    <mergeCell ref="C37:D37"/>
    <mergeCell ref="C27:D27"/>
    <mergeCell ref="C28:D28"/>
    <mergeCell ref="C33:D33"/>
    <mergeCell ref="C24:D24"/>
    <mergeCell ref="C19:D19"/>
    <mergeCell ref="C20:D20"/>
    <mergeCell ref="C21:D21"/>
    <mergeCell ref="C22:D22"/>
    <mergeCell ref="C23:D23"/>
    <mergeCell ref="C26:D26"/>
    <mergeCell ref="C18:D18"/>
    <mergeCell ref="B5:E5"/>
    <mergeCell ref="H25:J31"/>
    <mergeCell ref="C35:D35"/>
    <mergeCell ref="C39:D39"/>
    <mergeCell ref="C40:D40"/>
    <mergeCell ref="C41:D41"/>
    <mergeCell ref="C42:D42"/>
    <mergeCell ref="C43:D43"/>
    <mergeCell ref="C44:D44"/>
    <mergeCell ref="C46:D46"/>
    <mergeCell ref="C47:D47"/>
    <mergeCell ref="C48:D48"/>
    <mergeCell ref="C31:D31"/>
    <mergeCell ref="C32:D32"/>
  </mergeCells>
  <printOptions horizontalCentered="1"/>
  <pageMargins left="0.15748031496062992" right="0.15748031496062992" top="0.19685039370078741" bottom="0.19685039370078741" header="0" footer="0"/>
  <pageSetup paperSize="9" scale="96"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sheetPr codeName="Folha7">
    <tabColor theme="5"/>
  </sheetPr>
  <dimension ref="A1:S51"/>
  <sheetViews>
    <sheetView workbookViewId="0"/>
  </sheetViews>
  <sheetFormatPr defaultRowHeight="12.75"/>
  <cols>
    <col min="1" max="1" width="1" style="421" customWidth="1"/>
    <col min="2" max="2" width="2.5703125" style="421" customWidth="1"/>
    <col min="3" max="3" width="1" style="421" customWidth="1"/>
    <col min="4" max="4" width="23.42578125" style="421" customWidth="1"/>
    <col min="5" max="5" width="5.42578125" style="421" customWidth="1"/>
    <col min="6" max="6" width="5.42578125" style="416" customWidth="1"/>
    <col min="7" max="17" width="5.42578125" style="421" customWidth="1"/>
    <col min="18" max="18" width="2.5703125" style="421" customWidth="1"/>
    <col min="19" max="19" width="1" style="421" customWidth="1"/>
    <col min="20" max="16384" width="9.140625" style="421"/>
  </cols>
  <sheetData>
    <row r="1" spans="1:19" ht="13.5" customHeight="1">
      <c r="A1" s="416"/>
      <c r="B1" s="1431" t="s">
        <v>334</v>
      </c>
      <c r="C1" s="1432"/>
      <c r="D1" s="1432"/>
      <c r="E1" s="1432"/>
      <c r="F1" s="1432"/>
      <c r="G1" s="1432"/>
      <c r="H1" s="1432"/>
      <c r="I1" s="453"/>
      <c r="J1" s="453"/>
      <c r="K1" s="453"/>
      <c r="L1" s="453"/>
      <c r="M1" s="453"/>
      <c r="N1" s="453"/>
      <c r="O1" s="453"/>
      <c r="P1" s="453"/>
      <c r="Q1" s="426"/>
      <c r="R1" s="426"/>
      <c r="S1" s="416"/>
    </row>
    <row r="2" spans="1:19" ht="6" customHeight="1">
      <c r="A2" s="416"/>
      <c r="B2" s="634"/>
      <c r="C2" s="542"/>
      <c r="D2" s="542"/>
      <c r="E2" s="474"/>
      <c r="F2" s="474"/>
      <c r="G2" s="474"/>
      <c r="H2" s="474"/>
      <c r="I2" s="474"/>
      <c r="J2" s="474"/>
      <c r="K2" s="474"/>
      <c r="L2" s="474"/>
      <c r="M2" s="474"/>
      <c r="N2" s="474"/>
      <c r="O2" s="474"/>
      <c r="P2" s="474"/>
      <c r="Q2" s="474"/>
      <c r="R2" s="425"/>
      <c r="S2" s="416"/>
    </row>
    <row r="3" spans="1:19" ht="13.5" customHeight="1" thickBot="1">
      <c r="A3" s="416"/>
      <c r="B3" s="426"/>
      <c r="C3" s="426"/>
      <c r="D3" s="426"/>
      <c r="E3" s="594"/>
      <c r="F3" s="594"/>
      <c r="G3" s="594"/>
      <c r="H3" s="594"/>
      <c r="I3" s="594"/>
      <c r="J3" s="594"/>
      <c r="K3" s="594"/>
      <c r="L3" s="594"/>
      <c r="M3" s="594"/>
      <c r="N3" s="594"/>
      <c r="O3" s="594"/>
      <c r="P3" s="594"/>
      <c r="Q3" s="594" t="s">
        <v>73</v>
      </c>
      <c r="R3" s="636"/>
      <c r="S3" s="416"/>
    </row>
    <row r="4" spans="1:19" s="430" customFormat="1" ht="13.5" customHeight="1" thickBot="1">
      <c r="A4" s="428"/>
      <c r="B4" s="429"/>
      <c r="C4" s="637" t="s">
        <v>225</v>
      </c>
      <c r="D4" s="638"/>
      <c r="E4" s="638"/>
      <c r="F4" s="638"/>
      <c r="G4" s="638"/>
      <c r="H4" s="638"/>
      <c r="I4" s="638"/>
      <c r="J4" s="638"/>
      <c r="K4" s="638"/>
      <c r="L4" s="638"/>
      <c r="M4" s="638"/>
      <c r="N4" s="638"/>
      <c r="O4" s="638"/>
      <c r="P4" s="638"/>
      <c r="Q4" s="639"/>
      <c r="R4" s="636"/>
      <c r="S4" s="428"/>
    </row>
    <row r="5" spans="1:19" ht="4.5" customHeight="1">
      <c r="A5" s="416"/>
      <c r="B5" s="426"/>
      <c r="C5" s="1433" t="s">
        <v>78</v>
      </c>
      <c r="D5" s="1433"/>
      <c r="E5" s="543"/>
      <c r="F5" s="543"/>
      <c r="G5" s="543"/>
      <c r="H5" s="543"/>
      <c r="I5" s="543"/>
      <c r="J5" s="543"/>
      <c r="K5" s="543"/>
      <c r="L5" s="543"/>
      <c r="M5" s="543"/>
      <c r="N5" s="543"/>
      <c r="O5" s="543"/>
      <c r="P5" s="543"/>
      <c r="Q5" s="543"/>
      <c r="R5" s="636"/>
      <c r="S5" s="416"/>
    </row>
    <row r="6" spans="1:19" ht="13.5" customHeight="1">
      <c r="A6" s="416"/>
      <c r="B6" s="426"/>
      <c r="C6" s="1433"/>
      <c r="D6" s="1433"/>
      <c r="E6" s="1430" t="s">
        <v>641</v>
      </c>
      <c r="F6" s="1430"/>
      <c r="G6" s="1430"/>
      <c r="H6" s="1430"/>
      <c r="I6" s="1430"/>
      <c r="J6" s="1430"/>
      <c r="K6" s="1430"/>
      <c r="L6" s="1430" t="s">
        <v>642</v>
      </c>
      <c r="M6" s="1430"/>
      <c r="N6" s="1430"/>
      <c r="O6" s="1430"/>
      <c r="P6" s="1430"/>
      <c r="Q6" s="1430"/>
      <c r="R6" s="636"/>
      <c r="S6" s="416"/>
    </row>
    <row r="7" spans="1:19">
      <c r="A7" s="416"/>
      <c r="B7" s="426"/>
      <c r="C7" s="431"/>
      <c r="D7" s="431"/>
      <c r="E7" s="736" t="s">
        <v>100</v>
      </c>
      <c r="F7" s="736" t="s">
        <v>99</v>
      </c>
      <c r="G7" s="736" t="s">
        <v>98</v>
      </c>
      <c r="H7" s="736" t="s">
        <v>97</v>
      </c>
      <c r="I7" s="736" t="s">
        <v>96</v>
      </c>
      <c r="J7" s="736" t="s">
        <v>95</v>
      </c>
      <c r="K7" s="736" t="s">
        <v>94</v>
      </c>
      <c r="L7" s="736" t="s">
        <v>93</v>
      </c>
      <c r="M7" s="736" t="s">
        <v>104</v>
      </c>
      <c r="N7" s="736" t="s">
        <v>103</v>
      </c>
      <c r="O7" s="736" t="s">
        <v>102</v>
      </c>
      <c r="P7" s="736" t="s">
        <v>101</v>
      </c>
      <c r="Q7" s="736" t="s">
        <v>100</v>
      </c>
      <c r="R7" s="427"/>
      <c r="S7" s="416"/>
    </row>
    <row r="8" spans="1:19" s="643" customFormat="1" ht="22.5" customHeight="1">
      <c r="A8" s="640"/>
      <c r="B8" s="641"/>
      <c r="C8" s="1434" t="s">
        <v>68</v>
      </c>
      <c r="D8" s="1434"/>
      <c r="E8" s="412">
        <v>870448</v>
      </c>
      <c r="F8" s="413">
        <v>860465</v>
      </c>
      <c r="G8" s="413">
        <v>857442</v>
      </c>
      <c r="H8" s="413">
        <v>859461</v>
      </c>
      <c r="I8" s="413">
        <v>855242</v>
      </c>
      <c r="J8" s="413">
        <v>855704</v>
      </c>
      <c r="K8" s="413">
        <v>849175</v>
      </c>
      <c r="L8" s="413">
        <v>856536</v>
      </c>
      <c r="M8" s="413">
        <v>845126</v>
      </c>
      <c r="N8" s="413">
        <v>835626</v>
      </c>
      <c r="O8" s="413">
        <v>818822</v>
      </c>
      <c r="P8" s="413">
        <v>796466</v>
      </c>
      <c r="Q8" s="413">
        <v>776883</v>
      </c>
      <c r="R8" s="642"/>
      <c r="S8" s="640"/>
    </row>
    <row r="9" spans="1:19" s="430" customFormat="1" ht="18.75" customHeight="1">
      <c r="A9" s="428"/>
      <c r="B9" s="429"/>
      <c r="C9" s="435"/>
      <c r="D9" s="477" t="s">
        <v>345</v>
      </c>
      <c r="E9" s="478">
        <v>614982</v>
      </c>
      <c r="F9" s="479">
        <v>611696</v>
      </c>
      <c r="G9" s="479">
        <v>624230</v>
      </c>
      <c r="H9" s="479">
        <v>616622</v>
      </c>
      <c r="I9" s="479">
        <v>605516</v>
      </c>
      <c r="J9" s="479">
        <v>598083</v>
      </c>
      <c r="K9" s="479">
        <v>598581</v>
      </c>
      <c r="L9" s="479">
        <v>615654</v>
      </c>
      <c r="M9" s="479">
        <v>604314</v>
      </c>
      <c r="N9" s="479">
        <v>590605</v>
      </c>
      <c r="O9" s="479">
        <v>573382</v>
      </c>
      <c r="P9" s="479">
        <v>554070</v>
      </c>
      <c r="Q9" s="479">
        <v>536656</v>
      </c>
      <c r="R9" s="459"/>
      <c r="S9" s="428"/>
    </row>
    <row r="10" spans="1:19" s="430" customFormat="1" ht="18.75" customHeight="1">
      <c r="A10" s="428"/>
      <c r="B10" s="429"/>
      <c r="C10" s="435"/>
      <c r="D10" s="477" t="s">
        <v>226</v>
      </c>
      <c r="E10" s="478">
        <v>64187</v>
      </c>
      <c r="F10" s="479">
        <v>64789</v>
      </c>
      <c r="G10" s="479">
        <v>64923</v>
      </c>
      <c r="H10" s="479">
        <v>66839</v>
      </c>
      <c r="I10" s="479">
        <v>65194</v>
      </c>
      <c r="J10" s="479">
        <v>65720</v>
      </c>
      <c r="K10" s="479">
        <v>63950</v>
      </c>
      <c r="L10" s="479">
        <v>64153</v>
      </c>
      <c r="M10" s="479">
        <v>62270</v>
      </c>
      <c r="N10" s="479">
        <v>61790</v>
      </c>
      <c r="O10" s="479">
        <v>62352</v>
      </c>
      <c r="P10" s="479">
        <v>62548</v>
      </c>
      <c r="Q10" s="479">
        <v>61512</v>
      </c>
      <c r="R10" s="459"/>
      <c r="S10" s="428"/>
    </row>
    <row r="11" spans="1:19" s="430" customFormat="1" ht="18.75" customHeight="1">
      <c r="A11" s="428"/>
      <c r="B11" s="429"/>
      <c r="C11" s="435"/>
      <c r="D11" s="477" t="s">
        <v>227</v>
      </c>
      <c r="E11" s="478">
        <v>171145</v>
      </c>
      <c r="F11" s="479">
        <v>162485</v>
      </c>
      <c r="G11" s="479">
        <v>148736</v>
      </c>
      <c r="H11" s="479">
        <v>155066</v>
      </c>
      <c r="I11" s="479">
        <v>162181</v>
      </c>
      <c r="J11" s="479">
        <v>170789</v>
      </c>
      <c r="K11" s="479">
        <v>165708</v>
      </c>
      <c r="L11" s="479">
        <v>155570</v>
      </c>
      <c r="M11" s="479">
        <v>156701</v>
      </c>
      <c r="N11" s="479">
        <v>160963</v>
      </c>
      <c r="O11" s="479">
        <v>160168</v>
      </c>
      <c r="P11" s="479">
        <v>158051</v>
      </c>
      <c r="Q11" s="479">
        <v>155892</v>
      </c>
      <c r="R11" s="459"/>
      <c r="S11" s="428"/>
    </row>
    <row r="12" spans="1:19" s="430" customFormat="1" ht="22.5" customHeight="1">
      <c r="A12" s="428"/>
      <c r="B12" s="429"/>
      <c r="C12" s="435"/>
      <c r="D12" s="480" t="s">
        <v>346</v>
      </c>
      <c r="E12" s="478">
        <v>20134</v>
      </c>
      <c r="F12" s="479">
        <v>21495</v>
      </c>
      <c r="G12" s="479">
        <v>19553</v>
      </c>
      <c r="H12" s="479">
        <v>20934</v>
      </c>
      <c r="I12" s="479">
        <v>22351</v>
      </c>
      <c r="J12" s="479">
        <v>21112</v>
      </c>
      <c r="K12" s="479">
        <v>20936</v>
      </c>
      <c r="L12" s="479">
        <v>21159</v>
      </c>
      <c r="M12" s="479">
        <v>21841</v>
      </c>
      <c r="N12" s="479">
        <v>22268</v>
      </c>
      <c r="O12" s="479">
        <v>22920</v>
      </c>
      <c r="P12" s="479">
        <v>21797</v>
      </c>
      <c r="Q12" s="479">
        <v>22823</v>
      </c>
      <c r="R12" s="459"/>
      <c r="S12" s="428"/>
    </row>
    <row r="13" spans="1:19" ht="15.75" customHeight="1" thickBot="1">
      <c r="A13" s="416"/>
      <c r="B13" s="426"/>
      <c r="C13" s="431"/>
      <c r="D13" s="431"/>
      <c r="E13" s="594"/>
      <c r="F13" s="594"/>
      <c r="G13" s="594"/>
      <c r="H13" s="594"/>
      <c r="I13" s="594"/>
      <c r="J13" s="594"/>
      <c r="K13" s="594"/>
      <c r="L13" s="594"/>
      <c r="M13" s="594"/>
      <c r="N13" s="594"/>
      <c r="O13" s="594"/>
      <c r="P13" s="594"/>
      <c r="Q13" s="489"/>
      <c r="R13" s="427"/>
      <c r="S13" s="416"/>
    </row>
    <row r="14" spans="1:19" ht="13.5" customHeight="1" thickBot="1">
      <c r="A14" s="416"/>
      <c r="B14" s="426"/>
      <c r="C14" s="637" t="s">
        <v>25</v>
      </c>
      <c r="D14" s="638"/>
      <c r="E14" s="638"/>
      <c r="F14" s="638"/>
      <c r="G14" s="638"/>
      <c r="H14" s="638"/>
      <c r="I14" s="638"/>
      <c r="J14" s="638"/>
      <c r="K14" s="638"/>
      <c r="L14" s="638"/>
      <c r="M14" s="638"/>
      <c r="N14" s="638"/>
      <c r="O14" s="638"/>
      <c r="P14" s="638"/>
      <c r="Q14" s="639"/>
      <c r="R14" s="427"/>
      <c r="S14" s="416"/>
    </row>
    <row r="15" spans="1:19" ht="9.75" customHeight="1">
      <c r="A15" s="416"/>
      <c r="B15" s="426"/>
      <c r="C15" s="1433" t="s">
        <v>78</v>
      </c>
      <c r="D15" s="1433"/>
      <c r="E15" s="434"/>
      <c r="F15" s="434"/>
      <c r="G15" s="434"/>
      <c r="H15" s="434"/>
      <c r="I15" s="434"/>
      <c r="J15" s="434"/>
      <c r="K15" s="434"/>
      <c r="L15" s="434"/>
      <c r="M15" s="434"/>
      <c r="N15" s="434"/>
      <c r="O15" s="434"/>
      <c r="P15" s="434"/>
      <c r="Q15" s="525"/>
      <c r="R15" s="427"/>
      <c r="S15" s="416"/>
    </row>
    <row r="16" spans="1:19" s="643" customFormat="1" ht="22.5" customHeight="1">
      <c r="A16" s="640"/>
      <c r="B16" s="641"/>
      <c r="C16" s="1434" t="s">
        <v>68</v>
      </c>
      <c r="D16" s="1434"/>
      <c r="E16" s="412">
        <f t="shared" ref="E16:P16" si="0">+E9</f>
        <v>614982</v>
      </c>
      <c r="F16" s="413">
        <f t="shared" si="0"/>
        <v>611696</v>
      </c>
      <c r="G16" s="413">
        <f t="shared" si="0"/>
        <v>624230</v>
      </c>
      <c r="H16" s="413">
        <f t="shared" si="0"/>
        <v>616622</v>
      </c>
      <c r="I16" s="413">
        <f t="shared" si="0"/>
        <v>605516</v>
      </c>
      <c r="J16" s="413">
        <f t="shared" si="0"/>
        <v>598083</v>
      </c>
      <c r="K16" s="413">
        <f t="shared" si="0"/>
        <v>598581</v>
      </c>
      <c r="L16" s="413">
        <f t="shared" si="0"/>
        <v>615654</v>
      </c>
      <c r="M16" s="413">
        <f t="shared" si="0"/>
        <v>604314</v>
      </c>
      <c r="N16" s="413">
        <f t="shared" si="0"/>
        <v>590605</v>
      </c>
      <c r="O16" s="413">
        <f t="shared" si="0"/>
        <v>573382</v>
      </c>
      <c r="P16" s="413">
        <f t="shared" si="0"/>
        <v>554070</v>
      </c>
      <c r="Q16" s="413">
        <f>+Q9</f>
        <v>536656</v>
      </c>
      <c r="R16" s="642"/>
      <c r="S16" s="640"/>
    </row>
    <row r="17" spans="1:19" ht="22.5" customHeight="1">
      <c r="A17" s="416"/>
      <c r="B17" s="426"/>
      <c r="C17" s="593"/>
      <c r="D17" s="481" t="s">
        <v>72</v>
      </c>
      <c r="E17" s="155">
        <v>298788</v>
      </c>
      <c r="F17" s="162">
        <v>292940</v>
      </c>
      <c r="G17" s="162">
        <v>296397</v>
      </c>
      <c r="H17" s="162">
        <v>293297</v>
      </c>
      <c r="I17" s="162">
        <v>291147</v>
      </c>
      <c r="J17" s="162">
        <v>289668</v>
      </c>
      <c r="K17" s="162">
        <v>291462</v>
      </c>
      <c r="L17" s="162">
        <v>299432</v>
      </c>
      <c r="M17" s="162">
        <v>294294</v>
      </c>
      <c r="N17" s="162">
        <v>287168</v>
      </c>
      <c r="O17" s="162">
        <v>278654</v>
      </c>
      <c r="P17" s="162">
        <v>268637</v>
      </c>
      <c r="Q17" s="162">
        <v>256915</v>
      </c>
      <c r="R17" s="427"/>
      <c r="S17" s="416"/>
    </row>
    <row r="18" spans="1:19" ht="15.75" customHeight="1">
      <c r="A18" s="416"/>
      <c r="B18" s="426"/>
      <c r="C18" s="593"/>
      <c r="D18" s="481" t="s">
        <v>71</v>
      </c>
      <c r="E18" s="155">
        <v>316194</v>
      </c>
      <c r="F18" s="162">
        <v>318756</v>
      </c>
      <c r="G18" s="162">
        <v>327833</v>
      </c>
      <c r="H18" s="162">
        <v>323325</v>
      </c>
      <c r="I18" s="162">
        <v>314369</v>
      </c>
      <c r="J18" s="162">
        <v>308415</v>
      </c>
      <c r="K18" s="162">
        <v>307119</v>
      </c>
      <c r="L18" s="162">
        <v>316222</v>
      </c>
      <c r="M18" s="162">
        <v>310020</v>
      </c>
      <c r="N18" s="162">
        <v>303437</v>
      </c>
      <c r="O18" s="162">
        <v>294728</v>
      </c>
      <c r="P18" s="162">
        <v>285433</v>
      </c>
      <c r="Q18" s="162">
        <v>279741</v>
      </c>
      <c r="R18" s="427"/>
      <c r="S18" s="416"/>
    </row>
    <row r="19" spans="1:19" ht="22.5" customHeight="1">
      <c r="A19" s="416"/>
      <c r="B19" s="426"/>
      <c r="C19" s="593"/>
      <c r="D19" s="481" t="s">
        <v>228</v>
      </c>
      <c r="E19" s="155">
        <v>70317</v>
      </c>
      <c r="F19" s="162">
        <v>69973</v>
      </c>
      <c r="G19" s="162">
        <v>73569</v>
      </c>
      <c r="H19" s="162">
        <v>77474</v>
      </c>
      <c r="I19" s="162">
        <v>78557</v>
      </c>
      <c r="J19" s="162">
        <v>76783</v>
      </c>
      <c r="K19" s="162">
        <v>73837</v>
      </c>
      <c r="L19" s="162">
        <v>77891</v>
      </c>
      <c r="M19" s="162">
        <v>76570</v>
      </c>
      <c r="N19" s="162">
        <v>74342</v>
      </c>
      <c r="O19" s="162">
        <v>69680</v>
      </c>
      <c r="P19" s="162">
        <v>65808</v>
      </c>
      <c r="Q19" s="162">
        <v>60609</v>
      </c>
      <c r="R19" s="427"/>
      <c r="S19" s="416"/>
    </row>
    <row r="20" spans="1:19" ht="15.75" customHeight="1">
      <c r="A20" s="416"/>
      <c r="B20" s="426"/>
      <c r="C20" s="593"/>
      <c r="D20" s="481" t="s">
        <v>229</v>
      </c>
      <c r="E20" s="155">
        <v>544665</v>
      </c>
      <c r="F20" s="162">
        <v>541723</v>
      </c>
      <c r="G20" s="162">
        <v>550661</v>
      </c>
      <c r="H20" s="162">
        <v>539148</v>
      </c>
      <c r="I20" s="162">
        <v>526959</v>
      </c>
      <c r="J20" s="162">
        <v>521300</v>
      </c>
      <c r="K20" s="162">
        <v>524744</v>
      </c>
      <c r="L20" s="162">
        <v>537763</v>
      </c>
      <c r="M20" s="162">
        <v>527744</v>
      </c>
      <c r="N20" s="162">
        <v>516263</v>
      </c>
      <c r="O20" s="162">
        <v>503702</v>
      </c>
      <c r="P20" s="162">
        <v>488262</v>
      </c>
      <c r="Q20" s="162">
        <v>476047</v>
      </c>
      <c r="R20" s="427"/>
      <c r="S20" s="416"/>
    </row>
    <row r="21" spans="1:19" ht="22.5" customHeight="1">
      <c r="A21" s="416"/>
      <c r="B21" s="426"/>
      <c r="C21" s="593"/>
      <c r="D21" s="481" t="s">
        <v>219</v>
      </c>
      <c r="E21" s="155">
        <v>60406</v>
      </c>
      <c r="F21" s="162">
        <v>61519</v>
      </c>
      <c r="G21" s="162">
        <v>66069</v>
      </c>
      <c r="H21" s="162">
        <v>69791</v>
      </c>
      <c r="I21" s="162">
        <v>69923</v>
      </c>
      <c r="J21" s="162">
        <v>67624</v>
      </c>
      <c r="K21" s="162">
        <v>64357</v>
      </c>
      <c r="L21" s="162">
        <v>66823</v>
      </c>
      <c r="M21" s="162">
        <v>65435</v>
      </c>
      <c r="N21" s="162">
        <v>64130</v>
      </c>
      <c r="O21" s="162">
        <v>61280</v>
      </c>
      <c r="P21" s="162">
        <v>58854</v>
      </c>
      <c r="Q21" s="162">
        <v>55386</v>
      </c>
      <c r="R21" s="427"/>
      <c r="S21" s="416"/>
    </row>
    <row r="22" spans="1:19" ht="15.75" customHeight="1">
      <c r="A22" s="416"/>
      <c r="B22" s="426"/>
      <c r="C22" s="593"/>
      <c r="D22" s="481" t="s">
        <v>230</v>
      </c>
      <c r="E22" s="155">
        <v>554576</v>
      </c>
      <c r="F22" s="162">
        <v>550177</v>
      </c>
      <c r="G22" s="162">
        <v>558161</v>
      </c>
      <c r="H22" s="162">
        <v>546831</v>
      </c>
      <c r="I22" s="162">
        <v>535593</v>
      </c>
      <c r="J22" s="162">
        <v>530459</v>
      </c>
      <c r="K22" s="162">
        <v>534224</v>
      </c>
      <c r="L22" s="162">
        <v>548831</v>
      </c>
      <c r="M22" s="162">
        <v>538879</v>
      </c>
      <c r="N22" s="162">
        <v>526475</v>
      </c>
      <c r="O22" s="162">
        <v>512102</v>
      </c>
      <c r="P22" s="162">
        <v>495216</v>
      </c>
      <c r="Q22" s="162">
        <v>481270</v>
      </c>
      <c r="R22" s="427"/>
      <c r="S22" s="416"/>
    </row>
    <row r="23" spans="1:19" ht="15" customHeight="1">
      <c r="A23" s="416"/>
      <c r="B23" s="426"/>
      <c r="C23" s="481"/>
      <c r="D23" s="483" t="s">
        <v>349</v>
      </c>
      <c r="E23" s="155">
        <v>18562</v>
      </c>
      <c r="F23" s="162">
        <v>18604</v>
      </c>
      <c r="G23" s="162">
        <v>19001</v>
      </c>
      <c r="H23" s="162">
        <v>18956</v>
      </c>
      <c r="I23" s="162">
        <v>20531</v>
      </c>
      <c r="J23" s="162">
        <v>20698</v>
      </c>
      <c r="K23" s="162">
        <v>21184</v>
      </c>
      <c r="L23" s="162">
        <v>21962</v>
      </c>
      <c r="M23" s="162">
        <v>21776</v>
      </c>
      <c r="N23" s="162">
        <v>21245</v>
      </c>
      <c r="O23" s="162">
        <v>19549</v>
      </c>
      <c r="P23" s="162">
        <v>18270</v>
      </c>
      <c r="Q23" s="162">
        <v>18011</v>
      </c>
      <c r="R23" s="427"/>
      <c r="S23" s="416"/>
    </row>
    <row r="24" spans="1:19" ht="15" customHeight="1">
      <c r="A24" s="416"/>
      <c r="B24" s="426"/>
      <c r="C24" s="205"/>
      <c r="D24" s="101" t="s">
        <v>220</v>
      </c>
      <c r="E24" s="155">
        <v>176212</v>
      </c>
      <c r="F24" s="162">
        <v>172183</v>
      </c>
      <c r="G24" s="162">
        <v>172664</v>
      </c>
      <c r="H24" s="162">
        <v>167487</v>
      </c>
      <c r="I24" s="162">
        <v>162733</v>
      </c>
      <c r="J24" s="162">
        <v>159802</v>
      </c>
      <c r="K24" s="162">
        <v>161617</v>
      </c>
      <c r="L24" s="162">
        <v>164328</v>
      </c>
      <c r="M24" s="162">
        <v>160659</v>
      </c>
      <c r="N24" s="162">
        <v>155959</v>
      </c>
      <c r="O24" s="162">
        <v>152477</v>
      </c>
      <c r="P24" s="162">
        <v>147675</v>
      </c>
      <c r="Q24" s="162">
        <v>142345</v>
      </c>
      <c r="R24" s="427"/>
      <c r="S24" s="416"/>
    </row>
    <row r="25" spans="1:19" ht="15" customHeight="1">
      <c r="A25" s="416"/>
      <c r="B25" s="426"/>
      <c r="C25" s="205"/>
      <c r="D25" s="101" t="s">
        <v>168</v>
      </c>
      <c r="E25" s="155">
        <v>356149</v>
      </c>
      <c r="F25" s="162">
        <v>355902</v>
      </c>
      <c r="G25" s="162">
        <v>363034</v>
      </c>
      <c r="H25" s="162">
        <v>357097</v>
      </c>
      <c r="I25" s="162">
        <v>349158</v>
      </c>
      <c r="J25" s="162">
        <v>346944</v>
      </c>
      <c r="K25" s="162">
        <v>348394</v>
      </c>
      <c r="L25" s="162">
        <v>359368</v>
      </c>
      <c r="M25" s="162">
        <v>353415</v>
      </c>
      <c r="N25" s="162">
        <v>346351</v>
      </c>
      <c r="O25" s="162">
        <v>337306</v>
      </c>
      <c r="P25" s="162">
        <v>326554</v>
      </c>
      <c r="Q25" s="162">
        <v>318256</v>
      </c>
      <c r="R25" s="427"/>
      <c r="S25" s="416"/>
    </row>
    <row r="26" spans="1:19" ht="15" customHeight="1">
      <c r="A26" s="416"/>
      <c r="B26" s="426"/>
      <c r="C26" s="205"/>
      <c r="D26" s="101" t="s">
        <v>221</v>
      </c>
      <c r="E26" s="155">
        <v>3653</v>
      </c>
      <c r="F26" s="162">
        <v>3488</v>
      </c>
      <c r="G26" s="162">
        <v>3462</v>
      </c>
      <c r="H26" s="162">
        <v>3291</v>
      </c>
      <c r="I26" s="162">
        <v>3171</v>
      </c>
      <c r="J26" s="162">
        <v>3015</v>
      </c>
      <c r="K26" s="162">
        <v>3029</v>
      </c>
      <c r="L26" s="162">
        <v>3173</v>
      </c>
      <c r="M26" s="162">
        <v>3029</v>
      </c>
      <c r="N26" s="162">
        <v>2920</v>
      </c>
      <c r="O26" s="162">
        <v>2770</v>
      </c>
      <c r="P26" s="162">
        <v>2717</v>
      </c>
      <c r="Q26" s="162">
        <v>2658</v>
      </c>
      <c r="R26" s="427"/>
      <c r="S26" s="416"/>
    </row>
    <row r="27" spans="1:19" ht="22.5" customHeight="1">
      <c r="A27" s="416"/>
      <c r="B27" s="426"/>
      <c r="C27" s="593"/>
      <c r="D27" s="481" t="s">
        <v>231</v>
      </c>
      <c r="E27" s="155">
        <v>303567</v>
      </c>
      <c r="F27" s="162">
        <v>301647</v>
      </c>
      <c r="G27" s="162">
        <v>309752</v>
      </c>
      <c r="H27" s="162">
        <v>304713</v>
      </c>
      <c r="I27" s="162">
        <v>300868</v>
      </c>
      <c r="J27" s="162">
        <v>300772</v>
      </c>
      <c r="K27" s="162">
        <v>303702</v>
      </c>
      <c r="L27" s="162">
        <v>312019</v>
      </c>
      <c r="M27" s="162">
        <v>306211</v>
      </c>
      <c r="N27" s="162">
        <v>299717</v>
      </c>
      <c r="O27" s="162">
        <v>287635</v>
      </c>
      <c r="P27" s="162">
        <v>274700</v>
      </c>
      <c r="Q27" s="162">
        <v>263390</v>
      </c>
      <c r="R27" s="427"/>
      <c r="S27" s="416"/>
    </row>
    <row r="28" spans="1:19" ht="15.75" customHeight="1">
      <c r="A28" s="416"/>
      <c r="B28" s="426"/>
      <c r="C28" s="593"/>
      <c r="D28" s="481" t="s">
        <v>232</v>
      </c>
      <c r="E28" s="155">
        <v>311415</v>
      </c>
      <c r="F28" s="162">
        <v>310049</v>
      </c>
      <c r="G28" s="162">
        <v>314478</v>
      </c>
      <c r="H28" s="162">
        <v>311909</v>
      </c>
      <c r="I28" s="162">
        <v>304648</v>
      </c>
      <c r="J28" s="162">
        <v>297311</v>
      </c>
      <c r="K28" s="162">
        <v>294879</v>
      </c>
      <c r="L28" s="162">
        <v>303635</v>
      </c>
      <c r="M28" s="162">
        <v>298103</v>
      </c>
      <c r="N28" s="162">
        <v>290888</v>
      </c>
      <c r="O28" s="162">
        <v>285747</v>
      </c>
      <c r="P28" s="162">
        <v>279370</v>
      </c>
      <c r="Q28" s="162">
        <v>273266</v>
      </c>
      <c r="R28" s="427"/>
      <c r="S28" s="416"/>
    </row>
    <row r="29" spans="1:19" ht="22.5" customHeight="1">
      <c r="A29" s="416"/>
      <c r="B29" s="426"/>
      <c r="C29" s="593"/>
      <c r="D29" s="481" t="s">
        <v>233</v>
      </c>
      <c r="E29" s="155">
        <v>35237</v>
      </c>
      <c r="F29" s="162">
        <v>34703</v>
      </c>
      <c r="G29" s="162">
        <v>34945</v>
      </c>
      <c r="H29" s="162">
        <v>34168</v>
      </c>
      <c r="I29" s="162">
        <v>33850</v>
      </c>
      <c r="J29" s="162">
        <v>33944</v>
      </c>
      <c r="K29" s="162">
        <v>33925</v>
      </c>
      <c r="L29" s="162">
        <v>34491</v>
      </c>
      <c r="M29" s="162">
        <v>33797</v>
      </c>
      <c r="N29" s="162">
        <v>33607</v>
      </c>
      <c r="O29" s="162">
        <v>33220</v>
      </c>
      <c r="P29" s="162">
        <v>32421</v>
      </c>
      <c r="Q29" s="162">
        <v>31794</v>
      </c>
      <c r="R29" s="427"/>
      <c r="S29" s="416"/>
    </row>
    <row r="30" spans="1:19" ht="15.75" customHeight="1">
      <c r="A30" s="416"/>
      <c r="B30" s="426"/>
      <c r="C30" s="593"/>
      <c r="D30" s="481" t="s">
        <v>234</v>
      </c>
      <c r="E30" s="155">
        <v>137623</v>
      </c>
      <c r="F30" s="162">
        <v>135225</v>
      </c>
      <c r="G30" s="162">
        <v>136052</v>
      </c>
      <c r="H30" s="162">
        <v>131949</v>
      </c>
      <c r="I30" s="162">
        <v>130652</v>
      </c>
      <c r="J30" s="162">
        <v>130437</v>
      </c>
      <c r="K30" s="162">
        <v>130887</v>
      </c>
      <c r="L30" s="162">
        <v>131991</v>
      </c>
      <c r="M30" s="162">
        <v>129126</v>
      </c>
      <c r="N30" s="162">
        <v>126330</v>
      </c>
      <c r="O30" s="162">
        <v>123161</v>
      </c>
      <c r="P30" s="162">
        <v>118841</v>
      </c>
      <c r="Q30" s="162">
        <v>116703</v>
      </c>
      <c r="R30" s="427"/>
      <c r="S30" s="416"/>
    </row>
    <row r="31" spans="1:19" ht="15.75" customHeight="1">
      <c r="A31" s="416"/>
      <c r="B31" s="426"/>
      <c r="C31" s="593"/>
      <c r="D31" s="481" t="s">
        <v>235</v>
      </c>
      <c r="E31" s="155">
        <v>100821</v>
      </c>
      <c r="F31" s="162">
        <v>98503</v>
      </c>
      <c r="G31" s="162">
        <v>99394</v>
      </c>
      <c r="H31" s="162">
        <v>96180</v>
      </c>
      <c r="I31" s="162">
        <v>95726</v>
      </c>
      <c r="J31" s="162">
        <v>95785</v>
      </c>
      <c r="K31" s="162">
        <v>97233</v>
      </c>
      <c r="L31" s="162">
        <v>99324</v>
      </c>
      <c r="M31" s="162">
        <v>97698</v>
      </c>
      <c r="N31" s="162">
        <v>94855</v>
      </c>
      <c r="O31" s="162">
        <v>91960</v>
      </c>
      <c r="P31" s="162">
        <v>89456</v>
      </c>
      <c r="Q31" s="162">
        <v>87001</v>
      </c>
      <c r="R31" s="427"/>
      <c r="S31" s="416"/>
    </row>
    <row r="32" spans="1:19" ht="15.75" customHeight="1">
      <c r="A32" s="416"/>
      <c r="B32" s="426"/>
      <c r="C32" s="593"/>
      <c r="D32" s="481" t="s">
        <v>236</v>
      </c>
      <c r="E32" s="155">
        <v>123989</v>
      </c>
      <c r="F32" s="162">
        <v>121582</v>
      </c>
      <c r="G32" s="162">
        <v>122897</v>
      </c>
      <c r="H32" s="162">
        <v>119009</v>
      </c>
      <c r="I32" s="162">
        <v>116919</v>
      </c>
      <c r="J32" s="162">
        <v>116393</v>
      </c>
      <c r="K32" s="162">
        <v>117708</v>
      </c>
      <c r="L32" s="162">
        <v>122451</v>
      </c>
      <c r="M32" s="162">
        <v>120715</v>
      </c>
      <c r="N32" s="162">
        <v>117972</v>
      </c>
      <c r="O32" s="162">
        <v>114285</v>
      </c>
      <c r="P32" s="162">
        <v>110428</v>
      </c>
      <c r="Q32" s="162">
        <v>106137</v>
      </c>
      <c r="R32" s="427"/>
      <c r="S32" s="416"/>
    </row>
    <row r="33" spans="1:19" ht="15.75" customHeight="1">
      <c r="A33" s="416"/>
      <c r="B33" s="426"/>
      <c r="C33" s="593"/>
      <c r="D33" s="481" t="s">
        <v>237</v>
      </c>
      <c r="E33" s="155">
        <v>139771</v>
      </c>
      <c r="F33" s="162">
        <v>139558</v>
      </c>
      <c r="G33" s="162">
        <v>143333</v>
      </c>
      <c r="H33" s="162">
        <v>144259</v>
      </c>
      <c r="I33" s="162">
        <v>143495</v>
      </c>
      <c r="J33" s="162">
        <v>141578</v>
      </c>
      <c r="K33" s="162">
        <v>141098</v>
      </c>
      <c r="L33" s="162">
        <v>146239</v>
      </c>
      <c r="M33" s="162">
        <v>143998</v>
      </c>
      <c r="N33" s="162">
        <v>140771</v>
      </c>
      <c r="O33" s="162">
        <v>136100</v>
      </c>
      <c r="P33" s="162">
        <v>130625</v>
      </c>
      <c r="Q33" s="162">
        <v>124801</v>
      </c>
      <c r="R33" s="427"/>
      <c r="S33" s="416"/>
    </row>
    <row r="34" spans="1:19" ht="15.75" customHeight="1">
      <c r="A34" s="416"/>
      <c r="B34" s="426"/>
      <c r="C34" s="593"/>
      <c r="D34" s="481" t="s">
        <v>238</v>
      </c>
      <c r="E34" s="155">
        <v>77541</v>
      </c>
      <c r="F34" s="162">
        <v>82125</v>
      </c>
      <c r="G34" s="162">
        <v>87609</v>
      </c>
      <c r="H34" s="162">
        <v>91057</v>
      </c>
      <c r="I34" s="162">
        <v>84874</v>
      </c>
      <c r="J34" s="162">
        <v>79946</v>
      </c>
      <c r="K34" s="162">
        <v>77730</v>
      </c>
      <c r="L34" s="162">
        <v>81158</v>
      </c>
      <c r="M34" s="162">
        <v>78980</v>
      </c>
      <c r="N34" s="162">
        <v>77070</v>
      </c>
      <c r="O34" s="162">
        <v>74656</v>
      </c>
      <c r="P34" s="162">
        <v>72299</v>
      </c>
      <c r="Q34" s="162">
        <v>70220</v>
      </c>
      <c r="R34" s="427"/>
      <c r="S34" s="416"/>
    </row>
    <row r="35" spans="1:19" ht="22.5" customHeight="1">
      <c r="A35" s="416"/>
      <c r="B35" s="426"/>
      <c r="C35" s="593"/>
      <c r="D35" s="481" t="s">
        <v>192</v>
      </c>
      <c r="E35" s="155">
        <v>262373</v>
      </c>
      <c r="F35" s="162">
        <v>262168</v>
      </c>
      <c r="G35" s="162">
        <v>269330</v>
      </c>
      <c r="H35" s="162">
        <v>264509</v>
      </c>
      <c r="I35" s="162">
        <v>258490</v>
      </c>
      <c r="J35" s="162">
        <v>253207</v>
      </c>
      <c r="K35" s="162">
        <v>253480</v>
      </c>
      <c r="L35" s="162">
        <v>258153</v>
      </c>
      <c r="M35" s="162">
        <v>252382</v>
      </c>
      <c r="N35" s="162">
        <v>245181</v>
      </c>
      <c r="O35" s="162">
        <v>239749</v>
      </c>
      <c r="P35" s="162">
        <v>233205</v>
      </c>
      <c r="Q35" s="162">
        <v>229702</v>
      </c>
      <c r="R35" s="427"/>
      <c r="S35" s="416"/>
    </row>
    <row r="36" spans="1:19" ht="15.75" customHeight="1">
      <c r="A36" s="416"/>
      <c r="B36" s="426"/>
      <c r="C36" s="593"/>
      <c r="D36" s="481" t="s">
        <v>193</v>
      </c>
      <c r="E36" s="155">
        <v>109627</v>
      </c>
      <c r="F36" s="162">
        <v>110251</v>
      </c>
      <c r="G36" s="162">
        <v>113021</v>
      </c>
      <c r="H36" s="162">
        <v>110668</v>
      </c>
      <c r="I36" s="162">
        <v>107438</v>
      </c>
      <c r="J36" s="162">
        <v>104341</v>
      </c>
      <c r="K36" s="162">
        <v>107718</v>
      </c>
      <c r="L36" s="162">
        <v>109917</v>
      </c>
      <c r="M36" s="162">
        <v>105964</v>
      </c>
      <c r="N36" s="162">
        <v>104303</v>
      </c>
      <c r="O36" s="162">
        <v>101528</v>
      </c>
      <c r="P36" s="162">
        <v>97848</v>
      </c>
      <c r="Q36" s="162">
        <v>94526</v>
      </c>
      <c r="R36" s="427"/>
      <c r="S36" s="416"/>
    </row>
    <row r="37" spans="1:19" ht="15.75" customHeight="1">
      <c r="A37" s="416"/>
      <c r="B37" s="426"/>
      <c r="C37" s="593"/>
      <c r="D37" s="481" t="s">
        <v>59</v>
      </c>
      <c r="E37" s="155">
        <v>148765</v>
      </c>
      <c r="F37" s="162">
        <v>147526</v>
      </c>
      <c r="G37" s="162">
        <v>149930</v>
      </c>
      <c r="H37" s="162">
        <v>147770</v>
      </c>
      <c r="I37" s="162">
        <v>144753</v>
      </c>
      <c r="J37" s="162">
        <v>141403</v>
      </c>
      <c r="K37" s="162">
        <v>138857</v>
      </c>
      <c r="L37" s="162">
        <v>144972</v>
      </c>
      <c r="M37" s="162">
        <v>144280</v>
      </c>
      <c r="N37" s="162">
        <v>141875</v>
      </c>
      <c r="O37" s="162">
        <v>137895</v>
      </c>
      <c r="P37" s="162">
        <v>134401</v>
      </c>
      <c r="Q37" s="162">
        <v>127865</v>
      </c>
      <c r="R37" s="427"/>
      <c r="S37" s="416"/>
    </row>
    <row r="38" spans="1:19" ht="15.75" customHeight="1">
      <c r="A38" s="416"/>
      <c r="B38" s="426"/>
      <c r="C38" s="593"/>
      <c r="D38" s="481" t="s">
        <v>195</v>
      </c>
      <c r="E38" s="155">
        <v>37831</v>
      </c>
      <c r="F38" s="162">
        <v>38416</v>
      </c>
      <c r="G38" s="162">
        <v>38688</v>
      </c>
      <c r="H38" s="162">
        <v>39101</v>
      </c>
      <c r="I38" s="162">
        <v>38467</v>
      </c>
      <c r="J38" s="162">
        <v>37580</v>
      </c>
      <c r="K38" s="162">
        <v>37227</v>
      </c>
      <c r="L38" s="162">
        <v>38697</v>
      </c>
      <c r="M38" s="162">
        <v>38745</v>
      </c>
      <c r="N38" s="162">
        <v>38327</v>
      </c>
      <c r="O38" s="162">
        <v>36677</v>
      </c>
      <c r="P38" s="162">
        <v>34622</v>
      </c>
      <c r="Q38" s="162">
        <v>33536</v>
      </c>
      <c r="R38" s="427"/>
      <c r="S38" s="416"/>
    </row>
    <row r="39" spans="1:19" ht="15.75" customHeight="1">
      <c r="A39" s="416"/>
      <c r="B39" s="426"/>
      <c r="C39" s="593"/>
      <c r="D39" s="481" t="s">
        <v>196</v>
      </c>
      <c r="E39" s="155">
        <v>22083</v>
      </c>
      <c r="F39" s="162">
        <v>20145</v>
      </c>
      <c r="G39" s="162">
        <v>19851</v>
      </c>
      <c r="H39" s="162">
        <v>20792</v>
      </c>
      <c r="I39" s="162">
        <v>22864</v>
      </c>
      <c r="J39" s="162">
        <v>27863</v>
      </c>
      <c r="K39" s="162">
        <v>27030</v>
      </c>
      <c r="L39" s="162">
        <v>29222</v>
      </c>
      <c r="M39" s="162">
        <v>28486</v>
      </c>
      <c r="N39" s="162">
        <v>26890</v>
      </c>
      <c r="O39" s="162">
        <v>23474</v>
      </c>
      <c r="P39" s="162">
        <v>20368</v>
      </c>
      <c r="Q39" s="162">
        <v>17852</v>
      </c>
      <c r="R39" s="427"/>
      <c r="S39" s="416"/>
    </row>
    <row r="40" spans="1:19" ht="15.75" customHeight="1">
      <c r="A40" s="416"/>
      <c r="B40" s="426"/>
      <c r="C40" s="593"/>
      <c r="D40" s="481" t="s">
        <v>132</v>
      </c>
      <c r="E40" s="155">
        <v>12523</v>
      </c>
      <c r="F40" s="162">
        <v>11753</v>
      </c>
      <c r="G40" s="162">
        <v>11584</v>
      </c>
      <c r="H40" s="162">
        <v>11563</v>
      </c>
      <c r="I40" s="162">
        <v>11552</v>
      </c>
      <c r="J40" s="162">
        <v>11521</v>
      </c>
      <c r="K40" s="162">
        <v>11666</v>
      </c>
      <c r="L40" s="162">
        <v>11617</v>
      </c>
      <c r="M40" s="162">
        <v>11585</v>
      </c>
      <c r="N40" s="162">
        <v>11495</v>
      </c>
      <c r="O40" s="162">
        <v>11459</v>
      </c>
      <c r="P40" s="162">
        <v>11360</v>
      </c>
      <c r="Q40" s="162">
        <v>11231</v>
      </c>
      <c r="R40" s="427"/>
      <c r="S40" s="416"/>
    </row>
    <row r="41" spans="1:19" ht="15.75" customHeight="1">
      <c r="A41" s="416"/>
      <c r="B41" s="426"/>
      <c r="C41" s="593"/>
      <c r="D41" s="481" t="s">
        <v>133</v>
      </c>
      <c r="E41" s="155">
        <v>21780</v>
      </c>
      <c r="F41" s="162">
        <v>21437</v>
      </c>
      <c r="G41" s="162">
        <v>21826</v>
      </c>
      <c r="H41" s="162">
        <v>22219</v>
      </c>
      <c r="I41" s="162">
        <v>21952</v>
      </c>
      <c r="J41" s="162">
        <v>22168</v>
      </c>
      <c r="K41" s="162">
        <v>22603</v>
      </c>
      <c r="L41" s="162">
        <v>23076</v>
      </c>
      <c r="M41" s="162">
        <v>22872</v>
      </c>
      <c r="N41" s="162">
        <v>22534</v>
      </c>
      <c r="O41" s="162">
        <v>22600</v>
      </c>
      <c r="P41" s="162">
        <v>22266</v>
      </c>
      <c r="Q41" s="162">
        <v>21944</v>
      </c>
      <c r="R41" s="427"/>
      <c r="S41" s="416"/>
    </row>
    <row r="42" spans="1:19" s="644" customFormat="1" ht="22.5" customHeight="1">
      <c r="A42" s="645"/>
      <c r="B42" s="646"/>
      <c r="C42" s="745" t="s">
        <v>307</v>
      </c>
      <c r="D42" s="745"/>
      <c r="E42" s="412"/>
      <c r="F42" s="413"/>
      <c r="G42" s="413"/>
      <c r="H42" s="413"/>
      <c r="I42" s="413"/>
      <c r="J42" s="413"/>
      <c r="K42" s="413"/>
      <c r="L42" s="413"/>
      <c r="M42" s="413"/>
      <c r="N42" s="413"/>
      <c r="O42" s="413"/>
      <c r="P42" s="413"/>
      <c r="Q42" s="413"/>
      <c r="R42" s="647"/>
      <c r="S42" s="645"/>
    </row>
    <row r="43" spans="1:19" ht="15.75" customHeight="1">
      <c r="A43" s="416"/>
      <c r="B43" s="426"/>
      <c r="C43" s="593"/>
      <c r="D43" s="744" t="s">
        <v>643</v>
      </c>
      <c r="E43" s="155">
        <v>57054</v>
      </c>
      <c r="F43" s="155">
        <v>56269</v>
      </c>
      <c r="G43" s="155">
        <v>57240</v>
      </c>
      <c r="H43" s="155">
        <v>57033</v>
      </c>
      <c r="I43" s="155">
        <v>56668</v>
      </c>
      <c r="J43" s="155">
        <v>55828</v>
      </c>
      <c r="K43" s="155">
        <v>54661</v>
      </c>
      <c r="L43" s="155">
        <v>57897</v>
      </c>
      <c r="M43" s="155">
        <v>57540</v>
      </c>
      <c r="N43" s="155">
        <v>56658</v>
      </c>
      <c r="O43" s="155">
        <v>55127</v>
      </c>
      <c r="P43" s="155">
        <v>53312</v>
      </c>
      <c r="Q43" s="155">
        <v>50698</v>
      </c>
      <c r="R43" s="427"/>
      <c r="S43" s="416"/>
    </row>
    <row r="44" spans="1:19" s="644" customFormat="1" ht="15.75" customHeight="1">
      <c r="A44" s="645"/>
      <c r="B44" s="646"/>
      <c r="C44" s="648"/>
      <c r="D44" s="744" t="s">
        <v>645</v>
      </c>
      <c r="E44" s="155">
        <v>53536</v>
      </c>
      <c r="F44" s="155">
        <v>52667</v>
      </c>
      <c r="G44" s="155">
        <v>53223</v>
      </c>
      <c r="H44" s="155">
        <v>52555</v>
      </c>
      <c r="I44" s="155">
        <v>52721</v>
      </c>
      <c r="J44" s="155">
        <v>53693</v>
      </c>
      <c r="K44" s="155">
        <v>53181</v>
      </c>
      <c r="L44" s="155">
        <v>54769</v>
      </c>
      <c r="M44" s="155">
        <v>53790</v>
      </c>
      <c r="N44" s="155">
        <v>52817</v>
      </c>
      <c r="O44" s="155">
        <v>51548</v>
      </c>
      <c r="P44" s="155">
        <v>49969</v>
      </c>
      <c r="Q44" s="155">
        <v>48754</v>
      </c>
      <c r="R44" s="647"/>
      <c r="S44" s="645"/>
    </row>
    <row r="45" spans="1:19" ht="15.75" customHeight="1">
      <c r="A45" s="416"/>
      <c r="B45" s="429"/>
      <c r="C45" s="593"/>
      <c r="D45" s="744" t="s">
        <v>644</v>
      </c>
      <c r="E45" s="155">
        <v>56171</v>
      </c>
      <c r="F45" s="155">
        <v>55029</v>
      </c>
      <c r="G45" s="155">
        <v>55208</v>
      </c>
      <c r="H45" s="155">
        <v>53647</v>
      </c>
      <c r="I45" s="155">
        <v>52474</v>
      </c>
      <c r="J45" s="155">
        <v>52012</v>
      </c>
      <c r="K45" s="155">
        <v>53174</v>
      </c>
      <c r="L45" s="155">
        <v>54223</v>
      </c>
      <c r="M45" s="155">
        <v>53416</v>
      </c>
      <c r="N45" s="155">
        <v>52354</v>
      </c>
      <c r="O45" s="155">
        <v>51442</v>
      </c>
      <c r="P45" s="155">
        <v>50099</v>
      </c>
      <c r="Q45" s="155">
        <v>48364</v>
      </c>
      <c r="R45" s="427"/>
      <c r="S45" s="416"/>
    </row>
    <row r="46" spans="1:19" ht="15.75" customHeight="1">
      <c r="A46" s="416"/>
      <c r="B46" s="426"/>
      <c r="C46" s="593"/>
      <c r="D46" s="744" t="s">
        <v>647</v>
      </c>
      <c r="E46" s="155">
        <v>50844</v>
      </c>
      <c r="F46" s="155">
        <v>49186</v>
      </c>
      <c r="G46" s="155">
        <v>48986</v>
      </c>
      <c r="H46" s="155">
        <v>47479</v>
      </c>
      <c r="I46" s="155">
        <v>46624</v>
      </c>
      <c r="J46" s="155">
        <v>46199</v>
      </c>
      <c r="K46" s="155">
        <v>47329</v>
      </c>
      <c r="L46" s="155">
        <v>47714</v>
      </c>
      <c r="M46" s="155">
        <v>46607</v>
      </c>
      <c r="N46" s="155">
        <v>44919</v>
      </c>
      <c r="O46" s="155">
        <v>43509</v>
      </c>
      <c r="P46" s="155">
        <v>41740</v>
      </c>
      <c r="Q46" s="155">
        <v>40138</v>
      </c>
      <c r="R46" s="427"/>
      <c r="S46" s="416"/>
    </row>
    <row r="47" spans="1:19" ht="15.75" customHeight="1">
      <c r="A47" s="416"/>
      <c r="B47" s="426"/>
      <c r="C47" s="593"/>
      <c r="D47" s="744" t="s">
        <v>650</v>
      </c>
      <c r="E47" s="155">
        <v>38443</v>
      </c>
      <c r="F47" s="155">
        <v>38285</v>
      </c>
      <c r="G47" s="155">
        <v>38926</v>
      </c>
      <c r="H47" s="155">
        <v>38317</v>
      </c>
      <c r="I47" s="155">
        <v>37199</v>
      </c>
      <c r="J47" s="155">
        <v>36144</v>
      </c>
      <c r="K47" s="155">
        <v>35931</v>
      </c>
      <c r="L47" s="155">
        <v>37019</v>
      </c>
      <c r="M47" s="155">
        <v>36252</v>
      </c>
      <c r="N47" s="155">
        <v>35303</v>
      </c>
      <c r="O47" s="155">
        <v>34394</v>
      </c>
      <c r="P47" s="155">
        <v>33376</v>
      </c>
      <c r="Q47" s="155">
        <v>32389</v>
      </c>
      <c r="R47" s="427"/>
      <c r="S47" s="416"/>
    </row>
    <row r="48" spans="1:19" s="430" customFormat="1" ht="22.5" customHeight="1">
      <c r="A48" s="428"/>
      <c r="B48" s="429"/>
      <c r="C48" s="1435" t="s">
        <v>240</v>
      </c>
      <c r="D48" s="1436"/>
      <c r="E48" s="1436"/>
      <c r="F48" s="1436"/>
      <c r="G48" s="1436"/>
      <c r="H48" s="1436"/>
      <c r="I48" s="1436"/>
      <c r="J48" s="1436"/>
      <c r="K48" s="1436"/>
      <c r="L48" s="1436"/>
      <c r="M48" s="1436"/>
      <c r="N48" s="1436"/>
      <c r="O48" s="1436"/>
      <c r="P48" s="1436"/>
      <c r="Q48" s="1436"/>
      <c r="R48" s="459"/>
      <c r="S48" s="428"/>
    </row>
    <row r="49" spans="1:19" s="430" customFormat="1" ht="13.5" customHeight="1">
      <c r="A49" s="428"/>
      <c r="B49" s="429"/>
      <c r="C49" s="464" t="s">
        <v>469</v>
      </c>
      <c r="D49" s="649"/>
      <c r="E49" s="650"/>
      <c r="F49" s="429"/>
      <c r="G49" s="650"/>
      <c r="H49" s="649"/>
      <c r="I49" s="650"/>
      <c r="J49" s="896"/>
      <c r="K49" s="650"/>
      <c r="L49" s="649"/>
      <c r="M49" s="649"/>
      <c r="N49" s="649"/>
      <c r="O49" s="649"/>
      <c r="P49" s="649"/>
      <c r="Q49" s="649"/>
      <c r="R49" s="459"/>
      <c r="S49" s="428"/>
    </row>
    <row r="50" spans="1:19" s="430" customFormat="1" ht="10.5" customHeight="1">
      <c r="A50" s="428"/>
      <c r="B50" s="429"/>
      <c r="C50" s="1429" t="s">
        <v>426</v>
      </c>
      <c r="D50" s="1429"/>
      <c r="E50" s="1429"/>
      <c r="F50" s="1429"/>
      <c r="G50" s="1429"/>
      <c r="H50" s="1429"/>
      <c r="I50" s="1429"/>
      <c r="J50" s="1429"/>
      <c r="K50" s="1429"/>
      <c r="L50" s="1429"/>
      <c r="M50" s="1429"/>
      <c r="N50" s="1429"/>
      <c r="O50" s="1429"/>
      <c r="P50" s="1429"/>
      <c r="Q50" s="1429"/>
      <c r="R50" s="459"/>
      <c r="S50" s="428"/>
    </row>
    <row r="51" spans="1:19">
      <c r="A51" s="416"/>
      <c r="B51" s="426"/>
      <c r="C51" s="426"/>
      <c r="D51" s="426"/>
      <c r="E51" s="426"/>
      <c r="F51" s="426"/>
      <c r="G51" s="426"/>
      <c r="H51" s="485"/>
      <c r="I51" s="485"/>
      <c r="J51" s="485"/>
      <c r="K51" s="485"/>
      <c r="L51" s="719"/>
      <c r="M51" s="426"/>
      <c r="N51" s="1437">
        <v>42186</v>
      </c>
      <c r="O51" s="1437"/>
      <c r="P51" s="1437"/>
      <c r="Q51" s="1437"/>
      <c r="R51" s="651">
        <v>11</v>
      </c>
      <c r="S51" s="416"/>
    </row>
  </sheetData>
  <mergeCells count="10">
    <mergeCell ref="C16:D16"/>
    <mergeCell ref="C48:Q48"/>
    <mergeCell ref="C50:Q50"/>
    <mergeCell ref="N51:Q51"/>
    <mergeCell ref="L6:Q6"/>
    <mergeCell ref="B1:H1"/>
    <mergeCell ref="C5:D6"/>
    <mergeCell ref="C8:D8"/>
    <mergeCell ref="C15:D15"/>
    <mergeCell ref="E6:K6"/>
  </mergeCells>
  <conditionalFormatting sqref="E7:Q7">
    <cfRule type="cellIs" dxfId="10" priority="2"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sheetPr>
    <tabColor theme="6"/>
  </sheetPr>
  <dimension ref="A1:L56"/>
  <sheetViews>
    <sheetView zoomScaleNormal="100" workbookViewId="0"/>
  </sheetViews>
  <sheetFormatPr defaultRowHeight="12.75"/>
  <cols>
    <col min="1" max="1" width="1" style="421" customWidth="1"/>
    <col min="2" max="2" width="2.5703125" style="421" customWidth="1"/>
    <col min="3" max="3" width="1" style="421" customWidth="1"/>
    <col min="4" max="4" width="42.42578125" style="421" customWidth="1"/>
    <col min="5" max="5" width="0.28515625" style="421" customWidth="1"/>
    <col min="6" max="6" width="8.85546875" style="421" customWidth="1"/>
    <col min="7" max="7" width="11" style="421" customWidth="1"/>
    <col min="8" max="10" width="10.85546875" style="421" customWidth="1"/>
    <col min="11" max="11" width="2.5703125" style="421" customWidth="1"/>
    <col min="12" max="12" width="1" style="421" customWidth="1"/>
    <col min="13" max="16384" width="9.140625" style="421"/>
  </cols>
  <sheetData>
    <row r="1" spans="1:12">
      <c r="A1" s="416"/>
      <c r="B1" s="595"/>
      <c r="C1" s="1439"/>
      <c r="D1" s="1439"/>
      <c r="E1" s="1194"/>
      <c r="F1" s="420"/>
      <c r="G1" s="420"/>
      <c r="H1" s="420"/>
      <c r="I1" s="420"/>
      <c r="J1" s="1440"/>
      <c r="K1" s="1440"/>
      <c r="L1" s="416"/>
    </row>
    <row r="2" spans="1:12">
      <c r="A2" s="416"/>
      <c r="B2" s="1195"/>
      <c r="C2" s="1196"/>
      <c r="D2" s="1196"/>
      <c r="E2" s="1196"/>
      <c r="F2" s="596"/>
      <c r="G2" s="596"/>
      <c r="H2" s="426"/>
      <c r="I2" s="426"/>
      <c r="J2" s="1441" t="s">
        <v>70</v>
      </c>
      <c r="K2" s="426"/>
      <c r="L2" s="416"/>
    </row>
    <row r="3" spans="1:12" ht="13.5" thickBot="1">
      <c r="A3" s="416"/>
      <c r="B3" s="486"/>
      <c r="C3" s="426"/>
      <c r="D3" s="426"/>
      <c r="E3" s="426"/>
      <c r="F3" s="426"/>
      <c r="G3" s="426"/>
      <c r="H3" s="426"/>
      <c r="I3" s="426"/>
      <c r="J3" s="1442"/>
      <c r="K3" s="775"/>
      <c r="L3" s="416"/>
    </row>
    <row r="4" spans="1:12" ht="13.5" thickBot="1">
      <c r="A4" s="416"/>
      <c r="B4" s="486"/>
      <c r="C4" s="1443" t="s">
        <v>494</v>
      </c>
      <c r="D4" s="1444"/>
      <c r="E4" s="1444"/>
      <c r="F4" s="1444"/>
      <c r="G4" s="1444"/>
      <c r="H4" s="1444"/>
      <c r="I4" s="1444"/>
      <c r="J4" s="1445"/>
      <c r="K4" s="426"/>
      <c r="L4" s="416"/>
    </row>
    <row r="5" spans="1:12" ht="4.5" customHeight="1">
      <c r="A5" s="416"/>
      <c r="B5" s="486"/>
      <c r="C5" s="426"/>
      <c r="D5" s="426"/>
      <c r="E5" s="426"/>
      <c r="F5" s="426"/>
      <c r="G5" s="426"/>
      <c r="H5" s="426"/>
      <c r="I5" s="426"/>
      <c r="J5" s="775"/>
      <c r="K5" s="426"/>
      <c r="L5" s="416"/>
    </row>
    <row r="6" spans="1:12" s="430" customFormat="1" ht="51" customHeight="1">
      <c r="A6" s="428"/>
      <c r="B6" s="588"/>
      <c r="C6" s="1446">
        <v>2013</v>
      </c>
      <c r="D6" s="1447"/>
      <c r="E6" s="598"/>
      <c r="F6" s="1200" t="s">
        <v>423</v>
      </c>
      <c r="G6" s="1201" t="s">
        <v>495</v>
      </c>
      <c r="H6" s="1200" t="s">
        <v>496</v>
      </c>
      <c r="I6" s="1200" t="s">
        <v>497</v>
      </c>
      <c r="J6" s="1200" t="s">
        <v>498</v>
      </c>
      <c r="K6" s="424"/>
      <c r="L6" s="428"/>
    </row>
    <row r="7" spans="1:12" s="458" customFormat="1" ht="14.25" customHeight="1">
      <c r="A7" s="454"/>
      <c r="B7" s="776"/>
      <c r="C7" s="1448" t="s">
        <v>68</v>
      </c>
      <c r="D7" s="1448"/>
      <c r="E7" s="1202"/>
      <c r="F7" s="1207">
        <v>17339</v>
      </c>
      <c r="G7" s="1208">
        <v>854394</v>
      </c>
      <c r="H7" s="1220">
        <v>46.387136600326734</v>
      </c>
      <c r="I7" s="1209">
        <v>33.201457407238344</v>
      </c>
      <c r="J7" s="1209">
        <v>354.13049183812137</v>
      </c>
      <c r="K7" s="1203"/>
      <c r="L7" s="454"/>
    </row>
    <row r="8" spans="1:12" s="430" customFormat="1" ht="12.75" customHeight="1">
      <c r="A8" s="428"/>
      <c r="B8" s="588"/>
      <c r="C8" s="861" t="s">
        <v>376</v>
      </c>
      <c r="D8" s="862"/>
      <c r="E8" s="862"/>
      <c r="F8" s="1210">
        <v>289</v>
      </c>
      <c r="G8" s="1211">
        <v>6191</v>
      </c>
      <c r="H8" s="1221">
        <v>23.303346256634168</v>
      </c>
      <c r="I8" s="1212">
        <v>23.63317719269908</v>
      </c>
      <c r="J8" s="1212">
        <v>150.98987108655618</v>
      </c>
      <c r="K8" s="863"/>
      <c r="L8" s="428"/>
    </row>
    <row r="9" spans="1:12" s="430" customFormat="1" ht="24" customHeight="1">
      <c r="A9" s="428"/>
      <c r="B9" s="588"/>
      <c r="C9" s="861"/>
      <c r="D9" s="864" t="s">
        <v>499</v>
      </c>
      <c r="E9" s="864"/>
      <c r="F9" s="1213">
        <v>271</v>
      </c>
      <c r="G9" s="1214">
        <v>5550</v>
      </c>
      <c r="H9" s="1222">
        <v>24.918062227809457</v>
      </c>
      <c r="I9" s="1215">
        <v>23.445225225225226</v>
      </c>
      <c r="J9" s="1215">
        <v>156.31195652173912</v>
      </c>
      <c r="K9" s="863"/>
      <c r="L9" s="428"/>
    </row>
    <row r="10" spans="1:12" s="430" customFormat="1" ht="12.75" customHeight="1">
      <c r="A10" s="428"/>
      <c r="B10" s="588"/>
      <c r="C10" s="861"/>
      <c r="D10" s="864" t="s">
        <v>500</v>
      </c>
      <c r="E10" s="864"/>
      <c r="F10" s="1213">
        <v>18</v>
      </c>
      <c r="G10" s="1214">
        <v>641</v>
      </c>
      <c r="H10" s="1222">
        <v>14.927806241266882</v>
      </c>
      <c r="I10" s="1215">
        <v>25.260530421216849</v>
      </c>
      <c r="J10" s="1215">
        <v>121.49397590361446</v>
      </c>
      <c r="K10" s="863"/>
      <c r="L10" s="428"/>
    </row>
    <row r="11" spans="1:12" s="870" customFormat="1" ht="12.75" customHeight="1">
      <c r="A11" s="867"/>
      <c r="B11" s="868"/>
      <c r="C11" s="861" t="s">
        <v>377</v>
      </c>
      <c r="D11" s="869"/>
      <c r="E11" s="869"/>
      <c r="F11" s="1210">
        <v>102</v>
      </c>
      <c r="G11" s="1211">
        <v>3275</v>
      </c>
      <c r="H11" s="1221">
        <v>47.061359390717058</v>
      </c>
      <c r="I11" s="1212">
        <v>31.438167938931297</v>
      </c>
      <c r="J11" s="1212">
        <v>462.12278481012657</v>
      </c>
      <c r="K11" s="589"/>
      <c r="L11" s="867"/>
    </row>
    <row r="12" spans="1:12" s="870" customFormat="1" ht="12.75" customHeight="1">
      <c r="A12" s="867"/>
      <c r="B12" s="868"/>
      <c r="C12" s="861" t="s">
        <v>378</v>
      </c>
      <c r="D12" s="869"/>
      <c r="E12" s="869"/>
      <c r="F12" s="1210">
        <v>4121</v>
      </c>
      <c r="G12" s="1211">
        <v>191852</v>
      </c>
      <c r="H12" s="1221">
        <v>40.242142533519036</v>
      </c>
      <c r="I12" s="1212">
        <v>32.969523382607427</v>
      </c>
      <c r="J12" s="1212">
        <v>360.88340322126567</v>
      </c>
      <c r="K12" s="589"/>
      <c r="L12" s="867"/>
    </row>
    <row r="13" spans="1:12" s="430" customFormat="1" ht="12.75" customHeight="1">
      <c r="A13" s="428"/>
      <c r="B13" s="588"/>
      <c r="C13" s="871"/>
      <c r="D13" s="864" t="s">
        <v>501</v>
      </c>
      <c r="E13" s="864"/>
      <c r="F13" s="1213">
        <v>708</v>
      </c>
      <c r="G13" s="1214">
        <v>32199</v>
      </c>
      <c r="H13" s="1222">
        <v>46.620623751194515</v>
      </c>
      <c r="I13" s="1215">
        <v>23.907419485077178</v>
      </c>
      <c r="J13" s="1215">
        <v>318.81505108158666</v>
      </c>
      <c r="K13" s="863"/>
      <c r="L13" s="428"/>
    </row>
    <row r="14" spans="1:12" s="430" customFormat="1" ht="12.75" customHeight="1">
      <c r="A14" s="428"/>
      <c r="B14" s="588"/>
      <c r="C14" s="871"/>
      <c r="D14" s="864" t="s">
        <v>502</v>
      </c>
      <c r="E14" s="864"/>
      <c r="F14" s="1213">
        <v>613</v>
      </c>
      <c r="G14" s="1214">
        <v>21349</v>
      </c>
      <c r="H14" s="1222">
        <v>15.355236848540645</v>
      </c>
      <c r="I14" s="1215">
        <v>39.32338751229566</v>
      </c>
      <c r="J14" s="1215">
        <v>294.99136218363998</v>
      </c>
      <c r="K14" s="863"/>
      <c r="L14" s="428"/>
    </row>
    <row r="15" spans="1:12" s="430" customFormat="1" ht="12.75" customHeight="1">
      <c r="A15" s="428"/>
      <c r="B15" s="588"/>
      <c r="C15" s="871"/>
      <c r="D15" s="864" t="s">
        <v>503</v>
      </c>
      <c r="E15" s="864"/>
      <c r="F15" s="1213">
        <v>213</v>
      </c>
      <c r="G15" s="1214">
        <v>7633</v>
      </c>
      <c r="H15" s="1222">
        <v>45.144310385616279</v>
      </c>
      <c r="I15" s="1215">
        <v>24.551552469540155</v>
      </c>
      <c r="J15" s="1215">
        <v>192.53491796381994</v>
      </c>
      <c r="K15" s="863"/>
      <c r="L15" s="428"/>
    </row>
    <row r="16" spans="1:12" s="430" customFormat="1" ht="24" customHeight="1">
      <c r="A16" s="428"/>
      <c r="B16" s="588"/>
      <c r="C16" s="871"/>
      <c r="D16" s="864" t="s">
        <v>504</v>
      </c>
      <c r="E16" s="864"/>
      <c r="F16" s="1213">
        <v>206</v>
      </c>
      <c r="G16" s="1214">
        <v>9853</v>
      </c>
      <c r="H16" s="1222">
        <v>52.681388012618299</v>
      </c>
      <c r="I16" s="1215">
        <v>31.342332284583375</v>
      </c>
      <c r="J16" s="1215">
        <v>598.72001567807683</v>
      </c>
      <c r="K16" s="863"/>
      <c r="L16" s="428"/>
    </row>
    <row r="17" spans="1:12" s="430" customFormat="1" ht="24" customHeight="1">
      <c r="A17" s="428"/>
      <c r="B17" s="588"/>
      <c r="C17" s="871"/>
      <c r="D17" s="864" t="s">
        <v>505</v>
      </c>
      <c r="E17" s="864"/>
      <c r="F17" s="1213">
        <v>150</v>
      </c>
      <c r="G17" s="1214">
        <v>8332</v>
      </c>
      <c r="H17" s="1222">
        <v>67.933143090093765</v>
      </c>
      <c r="I17" s="1215">
        <v>37.688790206433026</v>
      </c>
      <c r="J17" s="1215">
        <v>836.95655806182117</v>
      </c>
      <c r="K17" s="863"/>
      <c r="L17" s="428"/>
    </row>
    <row r="18" spans="1:12" s="430" customFormat="1" ht="12.75" customHeight="1">
      <c r="A18" s="428"/>
      <c r="B18" s="588"/>
      <c r="C18" s="871"/>
      <c r="D18" s="864" t="s">
        <v>436</v>
      </c>
      <c r="E18" s="864"/>
      <c r="F18" s="1213">
        <v>51</v>
      </c>
      <c r="G18" s="1214">
        <v>4991</v>
      </c>
      <c r="H18" s="1222">
        <v>82.482234341431166</v>
      </c>
      <c r="I18" s="1215">
        <v>33.878180725305548</v>
      </c>
      <c r="J18" s="1215">
        <v>617.24918953965857</v>
      </c>
      <c r="K18" s="863"/>
      <c r="L18" s="428"/>
    </row>
    <row r="19" spans="1:12" s="430" customFormat="1" ht="12.75" customHeight="1">
      <c r="A19" s="428"/>
      <c r="B19" s="588"/>
      <c r="C19" s="871"/>
      <c r="D19" s="864" t="s">
        <v>437</v>
      </c>
      <c r="E19" s="864"/>
      <c r="F19" s="1213">
        <v>241</v>
      </c>
      <c r="G19" s="1214">
        <v>12883</v>
      </c>
      <c r="H19" s="1222">
        <v>61.952392402019719</v>
      </c>
      <c r="I19" s="1215">
        <v>29.953349375145542</v>
      </c>
      <c r="J19" s="1215">
        <v>353.07149795997668</v>
      </c>
      <c r="K19" s="863"/>
      <c r="L19" s="428"/>
    </row>
    <row r="20" spans="1:12" s="430" customFormat="1" ht="12.75" customHeight="1">
      <c r="A20" s="428"/>
      <c r="B20" s="588"/>
      <c r="C20" s="871"/>
      <c r="D20" s="864" t="s">
        <v>438</v>
      </c>
      <c r="E20" s="864"/>
      <c r="F20" s="1213">
        <v>302</v>
      </c>
      <c r="G20" s="1214">
        <v>10717</v>
      </c>
      <c r="H20" s="1222">
        <v>37.940312245548199</v>
      </c>
      <c r="I20" s="1215">
        <v>30.205374638424932</v>
      </c>
      <c r="J20" s="1215">
        <v>291.10918209876542</v>
      </c>
      <c r="K20" s="863"/>
      <c r="L20" s="428"/>
    </row>
    <row r="21" spans="1:12" s="430" customFormat="1" ht="12.75" customHeight="1">
      <c r="A21" s="428"/>
      <c r="B21" s="588"/>
      <c r="C21" s="871"/>
      <c r="D21" s="864" t="s">
        <v>506</v>
      </c>
      <c r="E21" s="864"/>
      <c r="F21" s="1213">
        <v>777</v>
      </c>
      <c r="G21" s="1214">
        <v>24876</v>
      </c>
      <c r="H21" s="1222">
        <v>44.411118847410421</v>
      </c>
      <c r="I21" s="1215">
        <v>31.208554429972665</v>
      </c>
      <c r="J21" s="1215">
        <v>277.37281864709871</v>
      </c>
      <c r="K21" s="863"/>
      <c r="L21" s="428"/>
    </row>
    <row r="22" spans="1:12" s="430" customFormat="1" ht="24" customHeight="1">
      <c r="A22" s="428"/>
      <c r="B22" s="588"/>
      <c r="C22" s="871"/>
      <c r="D22" s="864" t="s">
        <v>507</v>
      </c>
      <c r="E22" s="864"/>
      <c r="F22" s="1213">
        <v>357</v>
      </c>
      <c r="G22" s="1214">
        <v>22481</v>
      </c>
      <c r="H22" s="1222">
        <v>56.630056929820135</v>
      </c>
      <c r="I22" s="1215">
        <v>32.391886481918064</v>
      </c>
      <c r="J22" s="1215">
        <v>345.05740643120714</v>
      </c>
      <c r="K22" s="863"/>
      <c r="L22" s="428"/>
    </row>
    <row r="23" spans="1:12" s="430" customFormat="1" ht="24" customHeight="1">
      <c r="A23" s="428"/>
      <c r="B23" s="588"/>
      <c r="C23" s="871"/>
      <c r="D23" s="864" t="s">
        <v>508</v>
      </c>
      <c r="E23" s="864"/>
      <c r="F23" s="1213">
        <v>143</v>
      </c>
      <c r="G23" s="1214">
        <v>21017</v>
      </c>
      <c r="H23" s="1222">
        <v>71.887399097003694</v>
      </c>
      <c r="I23" s="1215">
        <v>47.781177142313368</v>
      </c>
      <c r="J23" s="1215">
        <v>290.25018830027619</v>
      </c>
      <c r="K23" s="863"/>
      <c r="L23" s="428"/>
    </row>
    <row r="24" spans="1:12" s="430" customFormat="1" ht="12.75" customHeight="1">
      <c r="A24" s="428"/>
      <c r="B24" s="588"/>
      <c r="C24" s="871"/>
      <c r="D24" s="864" t="s">
        <v>509</v>
      </c>
      <c r="E24" s="864"/>
      <c r="F24" s="1213">
        <v>147</v>
      </c>
      <c r="G24" s="1214">
        <v>5426</v>
      </c>
      <c r="H24" s="1222">
        <v>30.646709968935333</v>
      </c>
      <c r="I24" s="1215">
        <v>34.359380759307044</v>
      </c>
      <c r="J24" s="1215">
        <v>201.75940460081191</v>
      </c>
      <c r="K24" s="863"/>
      <c r="L24" s="428"/>
    </row>
    <row r="25" spans="1:12" s="430" customFormat="1" ht="12.75" customHeight="1">
      <c r="A25" s="428"/>
      <c r="B25" s="588"/>
      <c r="C25" s="871"/>
      <c r="D25" s="864" t="s">
        <v>510</v>
      </c>
      <c r="E25" s="864"/>
      <c r="F25" s="1213">
        <v>85</v>
      </c>
      <c r="G25" s="1214">
        <v>5032</v>
      </c>
      <c r="H25" s="1222">
        <v>54.571087734519033</v>
      </c>
      <c r="I25" s="1215">
        <v>28.184817170111288</v>
      </c>
      <c r="J25" s="1215">
        <v>238.41898052217158</v>
      </c>
      <c r="K25" s="863"/>
      <c r="L25" s="428"/>
    </row>
    <row r="26" spans="1:12" s="430" customFormat="1" ht="12.75" customHeight="1">
      <c r="A26" s="428"/>
      <c r="B26" s="588"/>
      <c r="C26" s="871"/>
      <c r="D26" s="864" t="s">
        <v>511</v>
      </c>
      <c r="E26" s="864"/>
      <c r="F26" s="1213">
        <v>128</v>
      </c>
      <c r="G26" s="1214">
        <v>5063</v>
      </c>
      <c r="H26" s="1222">
        <v>36.683089407332268</v>
      </c>
      <c r="I26" s="1215">
        <v>37.528935413786293</v>
      </c>
      <c r="J26" s="1215">
        <v>566.46280991735534</v>
      </c>
      <c r="K26" s="863"/>
      <c r="L26" s="428"/>
    </row>
    <row r="27" spans="1:12" s="875" customFormat="1" ht="12.75" customHeight="1">
      <c r="A27" s="872"/>
      <c r="B27" s="873"/>
      <c r="C27" s="861" t="s">
        <v>512</v>
      </c>
      <c r="D27" s="864"/>
      <c r="E27" s="864"/>
      <c r="F27" s="1216">
        <v>36</v>
      </c>
      <c r="G27" s="1217">
        <v>4913</v>
      </c>
      <c r="H27" s="1221">
        <v>77.590018951358189</v>
      </c>
      <c r="I27" s="1212">
        <v>25.614899246895991</v>
      </c>
      <c r="J27" s="1212">
        <v>1007.0530993618961</v>
      </c>
      <c r="K27" s="874"/>
      <c r="L27" s="872"/>
    </row>
    <row r="28" spans="1:12" s="875" customFormat="1" ht="12.75" customHeight="1">
      <c r="A28" s="872"/>
      <c r="B28" s="873"/>
      <c r="C28" s="861" t="s">
        <v>379</v>
      </c>
      <c r="D28" s="864"/>
      <c r="E28" s="864"/>
      <c r="F28" s="1216">
        <v>215</v>
      </c>
      <c r="G28" s="1217">
        <v>13698</v>
      </c>
      <c r="H28" s="1221">
        <v>70.550061804697165</v>
      </c>
      <c r="I28" s="1212">
        <v>25.747481384143672</v>
      </c>
      <c r="J28" s="1212">
        <v>219.77027027027026</v>
      </c>
      <c r="K28" s="874"/>
      <c r="L28" s="872"/>
    </row>
    <row r="29" spans="1:12" s="875" customFormat="1" ht="12.75" customHeight="1">
      <c r="A29" s="872"/>
      <c r="B29" s="873"/>
      <c r="C29" s="861" t="s">
        <v>380</v>
      </c>
      <c r="D29" s="864"/>
      <c r="E29" s="864"/>
      <c r="F29" s="1216">
        <v>1401</v>
      </c>
      <c r="G29" s="1217">
        <v>43099</v>
      </c>
      <c r="H29" s="1221">
        <v>37.375016259810081</v>
      </c>
      <c r="I29" s="1212">
        <v>27.39339659852897</v>
      </c>
      <c r="J29" s="1212">
        <v>287.03194377894903</v>
      </c>
      <c r="K29" s="874"/>
      <c r="L29" s="872"/>
    </row>
    <row r="30" spans="1:12" s="875" customFormat="1" ht="24" customHeight="1">
      <c r="A30" s="872"/>
      <c r="B30" s="873"/>
      <c r="C30" s="1204"/>
      <c r="D30" s="864" t="s">
        <v>513</v>
      </c>
      <c r="E30" s="864"/>
      <c r="F30" s="1218">
        <v>828</v>
      </c>
      <c r="G30" s="1219">
        <v>27597</v>
      </c>
      <c r="H30" s="1222">
        <v>35.51737451737452</v>
      </c>
      <c r="I30" s="1215">
        <v>23.128021161720476</v>
      </c>
      <c r="J30" s="1215">
        <v>299.61194124753609</v>
      </c>
      <c r="K30" s="874"/>
      <c r="L30" s="872"/>
    </row>
    <row r="31" spans="1:12" s="875" customFormat="1" ht="12.75" customHeight="1">
      <c r="A31" s="872"/>
      <c r="B31" s="873"/>
      <c r="C31" s="876"/>
      <c r="D31" s="877" t="s">
        <v>514</v>
      </c>
      <c r="E31" s="877"/>
      <c r="F31" s="1218">
        <v>573</v>
      </c>
      <c r="G31" s="1219">
        <v>15502</v>
      </c>
      <c r="H31" s="1222">
        <v>41.2122823341752</v>
      </c>
      <c r="I31" s="1215">
        <v>34.98671139207844</v>
      </c>
      <c r="J31" s="1215">
        <v>265.79703767307075</v>
      </c>
      <c r="K31" s="874"/>
      <c r="L31" s="872"/>
    </row>
    <row r="32" spans="1:12" s="875" customFormat="1" ht="12.75" customHeight="1">
      <c r="A32" s="872"/>
      <c r="B32" s="873"/>
      <c r="C32" s="878" t="s">
        <v>381</v>
      </c>
      <c r="D32" s="877"/>
      <c r="E32" s="877"/>
      <c r="F32" s="1216">
        <v>3802</v>
      </c>
      <c r="G32" s="1217">
        <v>184037</v>
      </c>
      <c r="H32" s="1221">
        <v>60.121001858802849</v>
      </c>
      <c r="I32" s="1212">
        <v>27.038546596608292</v>
      </c>
      <c r="J32" s="1212">
        <v>244.09740094673418</v>
      </c>
      <c r="K32" s="874"/>
      <c r="L32" s="872"/>
    </row>
    <row r="33" spans="1:12" s="875" customFormat="1" ht="12.75" customHeight="1">
      <c r="A33" s="872"/>
      <c r="B33" s="873"/>
      <c r="C33" s="876"/>
      <c r="D33" s="877" t="s">
        <v>515</v>
      </c>
      <c r="E33" s="877"/>
      <c r="F33" s="1218">
        <v>655</v>
      </c>
      <c r="G33" s="1219">
        <v>13683</v>
      </c>
      <c r="H33" s="1222">
        <v>42.93244642464937</v>
      </c>
      <c r="I33" s="1215">
        <v>29.21808083022729</v>
      </c>
      <c r="J33" s="1215">
        <v>377.83233532934133</v>
      </c>
      <c r="K33" s="874"/>
      <c r="L33" s="872"/>
    </row>
    <row r="34" spans="1:12" s="875" customFormat="1" ht="12.75" customHeight="1">
      <c r="A34" s="872"/>
      <c r="B34" s="873"/>
      <c r="C34" s="876"/>
      <c r="D34" s="877" t="s">
        <v>516</v>
      </c>
      <c r="E34" s="877"/>
      <c r="F34" s="1218">
        <v>1737</v>
      </c>
      <c r="G34" s="1219">
        <v>43244</v>
      </c>
      <c r="H34" s="1222">
        <v>42.823473490325007</v>
      </c>
      <c r="I34" s="1215">
        <v>29.629173989455186</v>
      </c>
      <c r="J34" s="1215">
        <v>490.56622663897951</v>
      </c>
      <c r="K34" s="874"/>
      <c r="L34" s="872"/>
    </row>
    <row r="35" spans="1:12" s="875" customFormat="1" ht="12.75" customHeight="1">
      <c r="A35" s="872"/>
      <c r="B35" s="873"/>
      <c r="C35" s="876"/>
      <c r="D35" s="877" t="s">
        <v>517</v>
      </c>
      <c r="E35" s="877"/>
      <c r="F35" s="1218">
        <v>1410</v>
      </c>
      <c r="G35" s="1219">
        <v>127110</v>
      </c>
      <c r="H35" s="1222">
        <v>73.364577681838654</v>
      </c>
      <c r="I35" s="1215">
        <v>25.922571001494767</v>
      </c>
      <c r="J35" s="1215">
        <v>170.21108323031791</v>
      </c>
      <c r="K35" s="874"/>
      <c r="L35" s="872"/>
    </row>
    <row r="36" spans="1:12" s="875" customFormat="1" ht="12.75" customHeight="1">
      <c r="A36" s="872"/>
      <c r="B36" s="873"/>
      <c r="C36" s="878" t="s">
        <v>382</v>
      </c>
      <c r="D36" s="879"/>
      <c r="E36" s="879"/>
      <c r="F36" s="1216">
        <v>823</v>
      </c>
      <c r="G36" s="1217">
        <v>58357</v>
      </c>
      <c r="H36" s="1221">
        <v>58.590777201032118</v>
      </c>
      <c r="I36" s="1212">
        <v>45.76808266360505</v>
      </c>
      <c r="J36" s="1212">
        <v>506.2360617349654</v>
      </c>
      <c r="K36" s="874"/>
      <c r="L36" s="872"/>
    </row>
    <row r="37" spans="1:12" s="875" customFormat="1" ht="24" customHeight="1">
      <c r="A37" s="872"/>
      <c r="B37" s="873"/>
      <c r="C37" s="1205"/>
      <c r="D37" s="877" t="s">
        <v>518</v>
      </c>
      <c r="E37" s="877"/>
      <c r="F37" s="1218">
        <v>817</v>
      </c>
      <c r="G37" s="1219">
        <v>47803</v>
      </c>
      <c r="H37" s="1222">
        <v>55.030103491544544</v>
      </c>
      <c r="I37" s="1215">
        <v>29.180762713637218</v>
      </c>
      <c r="J37" s="1215">
        <v>512.1079251075962</v>
      </c>
      <c r="K37" s="874"/>
      <c r="L37" s="872"/>
    </row>
    <row r="38" spans="1:12" s="875" customFormat="1" ht="12.75" customHeight="1">
      <c r="A38" s="872"/>
      <c r="B38" s="873"/>
      <c r="C38" s="1205"/>
      <c r="D38" s="877" t="s">
        <v>519</v>
      </c>
      <c r="E38" s="877"/>
      <c r="F38" s="1218">
        <v>6</v>
      </c>
      <c r="G38" s="1219">
        <v>10554</v>
      </c>
      <c r="H38" s="1222">
        <v>82.880477461912989</v>
      </c>
      <c r="I38" s="1215">
        <v>120.8982376350199</v>
      </c>
      <c r="J38" s="1215">
        <v>485.82831554878049</v>
      </c>
      <c r="K38" s="874"/>
      <c r="L38" s="872"/>
    </row>
    <row r="39" spans="1:12" s="875" customFormat="1" ht="12.75" customHeight="1">
      <c r="A39" s="872"/>
      <c r="B39" s="873"/>
      <c r="C39" s="878" t="s">
        <v>383</v>
      </c>
      <c r="D39" s="865"/>
      <c r="E39" s="865"/>
      <c r="F39" s="1216">
        <v>923</v>
      </c>
      <c r="G39" s="1217">
        <v>44258</v>
      </c>
      <c r="H39" s="1221">
        <v>47.180350937040281</v>
      </c>
      <c r="I39" s="1212">
        <v>31.287270098061366</v>
      </c>
      <c r="J39" s="1212">
        <v>317.97915451895045</v>
      </c>
      <c r="K39" s="874"/>
      <c r="L39" s="872"/>
    </row>
    <row r="40" spans="1:12" s="875" customFormat="1" ht="12.75" customHeight="1">
      <c r="A40" s="872"/>
      <c r="B40" s="873"/>
      <c r="C40" s="878" t="s">
        <v>520</v>
      </c>
      <c r="D40" s="865"/>
      <c r="E40" s="865"/>
      <c r="F40" s="1216">
        <v>484</v>
      </c>
      <c r="G40" s="1217">
        <v>33047</v>
      </c>
      <c r="H40" s="1221">
        <v>57.918258614041854</v>
      </c>
      <c r="I40" s="1212">
        <v>31.942717947166159</v>
      </c>
      <c r="J40" s="1212">
        <v>650.48499244223706</v>
      </c>
      <c r="K40" s="874"/>
      <c r="L40" s="872"/>
    </row>
    <row r="41" spans="1:12" s="875" customFormat="1" ht="24" customHeight="1">
      <c r="A41" s="872"/>
      <c r="B41" s="873"/>
      <c r="C41" s="876"/>
      <c r="D41" s="877" t="s">
        <v>521</v>
      </c>
      <c r="E41" s="877"/>
      <c r="F41" s="1218">
        <v>99</v>
      </c>
      <c r="G41" s="1219">
        <v>3556</v>
      </c>
      <c r="H41" s="1222">
        <v>28.199841395717684</v>
      </c>
      <c r="I41" s="1215">
        <v>27.145950506186725</v>
      </c>
      <c r="J41" s="1215">
        <v>457.45982648057338</v>
      </c>
      <c r="K41" s="874"/>
      <c r="L41" s="872"/>
    </row>
    <row r="42" spans="1:12" s="875" customFormat="1" ht="12.75" customHeight="1">
      <c r="A42" s="872"/>
      <c r="B42" s="873"/>
      <c r="C42" s="876"/>
      <c r="D42" s="877" t="s">
        <v>522</v>
      </c>
      <c r="E42" s="877"/>
      <c r="F42" s="1218">
        <v>30</v>
      </c>
      <c r="G42" s="1219">
        <v>12234</v>
      </c>
      <c r="H42" s="1222">
        <v>85.355473383101938</v>
      </c>
      <c r="I42" s="1215">
        <v>29.014467876410006</v>
      </c>
      <c r="J42" s="1215">
        <v>679.51970857463107</v>
      </c>
      <c r="K42" s="874"/>
      <c r="L42" s="872"/>
    </row>
    <row r="43" spans="1:12" s="875" customFormat="1" ht="12.75" customHeight="1">
      <c r="A43" s="872"/>
      <c r="B43" s="873"/>
      <c r="C43" s="876"/>
      <c r="D43" s="877" t="s">
        <v>523</v>
      </c>
      <c r="E43" s="877"/>
      <c r="F43" s="1218">
        <v>355</v>
      </c>
      <c r="G43" s="1219">
        <v>17257</v>
      </c>
      <c r="H43" s="1222">
        <v>57.303669267806747</v>
      </c>
      <c r="I43" s="1215">
        <v>35.007069594946977</v>
      </c>
      <c r="J43" s="1215">
        <v>664.40584933120795</v>
      </c>
      <c r="K43" s="874"/>
      <c r="L43" s="872"/>
    </row>
    <row r="44" spans="1:12" s="875" customFormat="1" ht="12.75" customHeight="1">
      <c r="A44" s="872"/>
      <c r="B44" s="873"/>
      <c r="C44" s="878" t="s">
        <v>384</v>
      </c>
      <c r="D44" s="880"/>
      <c r="E44" s="880"/>
      <c r="F44" s="1216">
        <v>382</v>
      </c>
      <c r="G44" s="1217">
        <v>53122</v>
      </c>
      <c r="H44" s="1221">
        <v>72.345699188320538</v>
      </c>
      <c r="I44" s="1212">
        <v>68.905293475396263</v>
      </c>
      <c r="J44" s="1212">
        <v>506.29484486455738</v>
      </c>
      <c r="K44" s="874"/>
      <c r="L44" s="872">
        <v>607</v>
      </c>
    </row>
    <row r="45" spans="1:12" s="875" customFormat="1" ht="12.75" customHeight="1">
      <c r="A45" s="872"/>
      <c r="B45" s="873"/>
      <c r="C45" s="878" t="s">
        <v>385</v>
      </c>
      <c r="D45" s="881"/>
      <c r="E45" s="881"/>
      <c r="F45" s="1216">
        <v>92</v>
      </c>
      <c r="G45" s="1217">
        <v>1936</v>
      </c>
      <c r="H45" s="1221">
        <v>34.945848375451263</v>
      </c>
      <c r="I45" s="1212">
        <v>22.931301652892561</v>
      </c>
      <c r="J45" s="1212">
        <v>462.91677675033026</v>
      </c>
      <c r="K45" s="874"/>
      <c r="L45" s="872"/>
    </row>
    <row r="46" spans="1:12" s="875" customFormat="1" ht="12.75" customHeight="1">
      <c r="A46" s="872"/>
      <c r="B46" s="873"/>
      <c r="C46" s="861" t="s">
        <v>524</v>
      </c>
      <c r="D46" s="882"/>
      <c r="E46" s="882"/>
      <c r="F46" s="1216">
        <v>1005</v>
      </c>
      <c r="G46" s="1217">
        <v>28806</v>
      </c>
      <c r="H46" s="1221">
        <v>50.494320572149768</v>
      </c>
      <c r="I46" s="1212">
        <v>35.587412344650417</v>
      </c>
      <c r="J46" s="1212">
        <v>676.61314351198871</v>
      </c>
      <c r="K46" s="874"/>
      <c r="L46" s="872"/>
    </row>
    <row r="47" spans="1:12" s="875" customFormat="1" ht="12.75" customHeight="1">
      <c r="A47" s="872"/>
      <c r="B47" s="873"/>
      <c r="C47" s="861" t="s">
        <v>525</v>
      </c>
      <c r="D47" s="866"/>
      <c r="E47" s="866"/>
      <c r="F47" s="1216">
        <v>646</v>
      </c>
      <c r="G47" s="1217">
        <v>78390</v>
      </c>
      <c r="H47" s="1221">
        <v>38.836923564733162</v>
      </c>
      <c r="I47" s="1212">
        <v>23.474550325296594</v>
      </c>
      <c r="J47" s="1212">
        <v>243.87748355832468</v>
      </c>
      <c r="K47" s="874"/>
      <c r="L47" s="872"/>
    </row>
    <row r="48" spans="1:12" s="875" customFormat="1" ht="12.75" customHeight="1">
      <c r="A48" s="872"/>
      <c r="B48" s="873"/>
      <c r="C48" s="878" t="s">
        <v>386</v>
      </c>
      <c r="D48" s="864"/>
      <c r="E48" s="864"/>
      <c r="F48" s="1216">
        <v>460</v>
      </c>
      <c r="G48" s="1217">
        <v>14362</v>
      </c>
      <c r="H48" s="1221">
        <v>33.464594449751843</v>
      </c>
      <c r="I48" s="1212">
        <v>27.714872580420554</v>
      </c>
      <c r="J48" s="1212">
        <v>334.22844360086771</v>
      </c>
      <c r="K48" s="874"/>
      <c r="L48" s="872"/>
    </row>
    <row r="49" spans="1:12" s="875" customFormat="1" ht="12.75" customHeight="1">
      <c r="A49" s="872"/>
      <c r="B49" s="873"/>
      <c r="C49" s="878" t="s">
        <v>387</v>
      </c>
      <c r="D49" s="864"/>
      <c r="E49" s="864"/>
      <c r="F49" s="1216">
        <v>1861</v>
      </c>
      <c r="G49" s="1217">
        <v>76732</v>
      </c>
      <c r="H49" s="1221">
        <v>38.860696668591167</v>
      </c>
      <c r="I49" s="1212">
        <v>32.512146171088986</v>
      </c>
      <c r="J49" s="1212">
        <v>220.33114601975211</v>
      </c>
      <c r="K49" s="874"/>
      <c r="L49" s="872"/>
    </row>
    <row r="50" spans="1:12" s="875" customFormat="1" ht="12.75" customHeight="1">
      <c r="A50" s="872"/>
      <c r="B50" s="873"/>
      <c r="C50" s="1205"/>
      <c r="D50" s="864" t="s">
        <v>526</v>
      </c>
      <c r="E50" s="864"/>
      <c r="F50" s="1218">
        <v>374</v>
      </c>
      <c r="G50" s="1219">
        <v>30785</v>
      </c>
      <c r="H50" s="1222">
        <v>39.095042161942494</v>
      </c>
      <c r="I50" s="1215">
        <v>24.184440474256942</v>
      </c>
      <c r="J50" s="1215">
        <v>190.36266030420518</v>
      </c>
      <c r="K50" s="874"/>
      <c r="L50" s="872"/>
    </row>
    <row r="51" spans="1:12" s="875" customFormat="1" ht="12.75" customHeight="1">
      <c r="A51" s="872"/>
      <c r="B51" s="873"/>
      <c r="C51" s="1205"/>
      <c r="D51" s="1206" t="s">
        <v>527</v>
      </c>
      <c r="E51" s="1206"/>
      <c r="F51" s="1218">
        <v>1487</v>
      </c>
      <c r="G51" s="1219">
        <v>45947</v>
      </c>
      <c r="H51" s="1222">
        <v>38.705248083564989</v>
      </c>
      <c r="I51" s="1215">
        <v>38.09180142337911</v>
      </c>
      <c r="J51" s="1215">
        <v>252.61156493804498</v>
      </c>
      <c r="K51" s="874"/>
      <c r="L51" s="872"/>
    </row>
    <row r="52" spans="1:12" s="875" customFormat="1" ht="12.75" customHeight="1">
      <c r="A52" s="872"/>
      <c r="B52" s="873"/>
      <c r="C52" s="878" t="s">
        <v>528</v>
      </c>
      <c r="D52" s="862"/>
      <c r="E52" s="862"/>
      <c r="F52" s="1216">
        <v>153</v>
      </c>
      <c r="G52" s="1217">
        <v>3812</v>
      </c>
      <c r="H52" s="1221">
        <v>25.168361283507195</v>
      </c>
      <c r="I52" s="1212">
        <v>26.559286463798532</v>
      </c>
      <c r="J52" s="1212">
        <v>372.49005628517824</v>
      </c>
      <c r="K52" s="874"/>
      <c r="L52" s="872"/>
    </row>
    <row r="53" spans="1:12" s="875" customFormat="1" ht="12.75" customHeight="1">
      <c r="A53" s="872"/>
      <c r="B53" s="873"/>
      <c r="C53" s="878" t="s">
        <v>388</v>
      </c>
      <c r="D53" s="862"/>
      <c r="E53" s="862"/>
      <c r="F53" s="1216">
        <v>544</v>
      </c>
      <c r="G53" s="1217">
        <v>14507</v>
      </c>
      <c r="H53" s="1221">
        <v>35.779115079169337</v>
      </c>
      <c r="I53" s="1212">
        <v>33.227200661749499</v>
      </c>
      <c r="J53" s="1212">
        <v>310.3832609744332</v>
      </c>
      <c r="K53" s="874"/>
      <c r="L53" s="872"/>
    </row>
    <row r="54" spans="1:12" s="875" customFormat="1" ht="12.75" customHeight="1">
      <c r="A54" s="872"/>
      <c r="B54" s="873"/>
      <c r="C54" s="878" t="s">
        <v>439</v>
      </c>
      <c r="D54" s="862"/>
      <c r="E54" s="862"/>
      <c r="F54" s="1216">
        <v>0</v>
      </c>
      <c r="G54" s="1217">
        <v>0</v>
      </c>
      <c r="H54" s="1221">
        <v>0</v>
      </c>
      <c r="I54" s="1212">
        <v>0</v>
      </c>
      <c r="J54" s="1212">
        <v>0</v>
      </c>
      <c r="K54" s="874"/>
      <c r="L54" s="872"/>
    </row>
    <row r="55" spans="1:12" s="603" customFormat="1">
      <c r="A55" s="600"/>
      <c r="B55" s="601"/>
      <c r="C55" s="608" t="s">
        <v>529</v>
      </c>
      <c r="D55" s="609"/>
      <c r="E55" s="609"/>
      <c r="F55" s="610"/>
      <c r="G55" s="610"/>
      <c r="H55" s="610"/>
      <c r="I55" s="610"/>
      <c r="J55" s="611"/>
      <c r="K55" s="602"/>
      <c r="L55" s="600"/>
    </row>
    <row r="56" spans="1:12" s="451" customFormat="1" ht="13.5" customHeight="1">
      <c r="A56" s="447"/>
      <c r="B56" s="606">
        <v>12</v>
      </c>
      <c r="C56" s="1438">
        <v>42186</v>
      </c>
      <c r="D56" s="1438"/>
      <c r="E56" s="1193"/>
      <c r="F56" s="157"/>
      <c r="G56" s="157"/>
      <c r="H56" s="157"/>
      <c r="I56" s="157"/>
      <c r="J56" s="157"/>
      <c r="K56" s="605"/>
      <c r="L56" s="447"/>
    </row>
  </sheetData>
  <mergeCells count="7">
    <mergeCell ref="C56:D56"/>
    <mergeCell ref="C1:D1"/>
    <mergeCell ref="J1:K1"/>
    <mergeCell ref="J2:J3"/>
    <mergeCell ref="C4:J4"/>
    <mergeCell ref="C6:D6"/>
    <mergeCell ref="C7:D7"/>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sheetPr>
    <tabColor theme="7"/>
  </sheetPr>
  <dimension ref="A1:O72"/>
  <sheetViews>
    <sheetView zoomScaleNormal="100" workbookViewId="0"/>
  </sheetViews>
  <sheetFormatPr defaultRowHeight="12.75"/>
  <cols>
    <col min="1" max="1" width="1" style="178" customWidth="1"/>
    <col min="2" max="2" width="2.42578125" style="178" customWidth="1"/>
    <col min="3" max="3" width="2" style="178" customWidth="1"/>
    <col min="4" max="4" width="24.7109375" style="178" customWidth="1"/>
    <col min="5" max="13" width="7.7109375" style="178" customWidth="1"/>
    <col min="14" max="14" width="2.5703125" style="178" customWidth="1"/>
    <col min="15" max="15" width="1" style="178" customWidth="1"/>
    <col min="16" max="16384" width="9.140625" style="178"/>
  </cols>
  <sheetData>
    <row r="1" spans="1:15" ht="13.5" customHeight="1">
      <c r="A1" s="177"/>
      <c r="B1" s="1449" t="s">
        <v>419</v>
      </c>
      <c r="C1" s="1449"/>
      <c r="D1" s="1449"/>
      <c r="E1" s="1449"/>
      <c r="F1" s="239"/>
      <c r="G1" s="239"/>
      <c r="H1" s="239"/>
      <c r="I1" s="239"/>
      <c r="J1" s="239"/>
      <c r="K1" s="239"/>
      <c r="L1" s="239"/>
      <c r="M1" s="239"/>
      <c r="N1" s="239"/>
      <c r="O1" s="991"/>
    </row>
    <row r="2" spans="1:15" ht="6" customHeight="1">
      <c r="A2" s="177"/>
      <c r="B2" s="175"/>
      <c r="C2" s="175"/>
      <c r="D2" s="175"/>
      <c r="E2" s="175"/>
      <c r="F2" s="175"/>
      <c r="G2" s="175"/>
      <c r="H2" s="175"/>
      <c r="I2" s="175"/>
      <c r="J2" s="175"/>
      <c r="K2" s="175"/>
      <c r="L2" s="175"/>
      <c r="M2" s="175"/>
      <c r="N2" s="240"/>
      <c r="O2" s="991"/>
    </row>
    <row r="3" spans="1:15" ht="11.25" customHeight="1" thickBot="1">
      <c r="A3" s="177"/>
      <c r="B3" s="179"/>
      <c r="C3" s="179"/>
      <c r="D3" s="179"/>
      <c r="E3" s="179"/>
      <c r="F3" s="179"/>
      <c r="G3" s="179"/>
      <c r="H3" s="179"/>
      <c r="I3" s="179"/>
      <c r="J3" s="179"/>
      <c r="K3" s="179"/>
      <c r="L3" s="179"/>
      <c r="M3" s="992" t="s">
        <v>70</v>
      </c>
      <c r="N3" s="241"/>
      <c r="O3" s="991"/>
    </row>
    <row r="4" spans="1:15" s="996" customFormat="1" ht="13.5" customHeight="1" thickBot="1">
      <c r="A4" s="993"/>
      <c r="B4" s="994"/>
      <c r="C4" s="1044" t="s">
        <v>453</v>
      </c>
      <c r="D4" s="1045"/>
      <c r="E4" s="1045"/>
      <c r="F4" s="1045"/>
      <c r="G4" s="1045"/>
      <c r="H4" s="1045"/>
      <c r="I4" s="1045"/>
      <c r="J4" s="1045"/>
      <c r="K4" s="1045"/>
      <c r="L4" s="1045"/>
      <c r="M4" s="405"/>
      <c r="N4" s="241"/>
      <c r="O4" s="995"/>
    </row>
    <row r="5" spans="1:15" s="1000" customFormat="1" ht="5.25" customHeight="1">
      <c r="A5" s="997"/>
      <c r="B5" s="209"/>
      <c r="C5" s="998"/>
      <c r="D5" s="998"/>
      <c r="E5" s="998"/>
      <c r="F5" s="998"/>
      <c r="G5" s="998"/>
      <c r="H5" s="998"/>
      <c r="I5" s="998"/>
      <c r="J5" s="998"/>
      <c r="K5" s="998"/>
      <c r="L5" s="998"/>
      <c r="M5" s="998"/>
      <c r="N5" s="241"/>
      <c r="O5" s="999"/>
    </row>
    <row r="6" spans="1:15" s="1000" customFormat="1">
      <c r="A6" s="997"/>
      <c r="B6" s="209"/>
      <c r="C6" s="1001"/>
      <c r="D6" s="1001"/>
      <c r="E6" s="1026">
        <v>2005</v>
      </c>
      <c r="F6" s="1026">
        <v>2006</v>
      </c>
      <c r="G6" s="1026">
        <v>2007</v>
      </c>
      <c r="H6" s="1026">
        <v>2008</v>
      </c>
      <c r="I6" s="1026">
        <v>2009</v>
      </c>
      <c r="J6" s="1026">
        <v>2010</v>
      </c>
      <c r="K6" s="1026">
        <v>2011</v>
      </c>
      <c r="L6" s="1026">
        <v>2012</v>
      </c>
      <c r="M6" s="1026">
        <v>2013</v>
      </c>
      <c r="N6" s="241"/>
      <c r="O6" s="999"/>
    </row>
    <row r="7" spans="1:15" s="1004" customFormat="1" ht="13.5" customHeight="1">
      <c r="A7" s="1007"/>
      <c r="B7" s="1008"/>
      <c r="C7" s="1009" t="s">
        <v>423</v>
      </c>
      <c r="D7" s="1010"/>
      <c r="E7" s="1161">
        <v>328230</v>
      </c>
      <c r="F7" s="1161">
        <v>330967</v>
      </c>
      <c r="G7" s="1161">
        <v>341720</v>
      </c>
      <c r="H7" s="1161">
        <v>343663</v>
      </c>
      <c r="I7" s="1161">
        <v>336378</v>
      </c>
      <c r="J7" s="1161">
        <v>283311</v>
      </c>
      <c r="K7" s="1161">
        <v>281015</v>
      </c>
      <c r="L7" s="1161">
        <v>268026</v>
      </c>
      <c r="M7" s="1161">
        <v>265860</v>
      </c>
      <c r="N7" s="1226"/>
      <c r="O7" s="1012"/>
    </row>
    <row r="8" spans="1:15" s="1004" customFormat="1" ht="13.5" customHeight="1">
      <c r="A8" s="1007"/>
      <c r="B8" s="1008"/>
      <c r="C8" s="1009" t="s">
        <v>424</v>
      </c>
      <c r="D8" s="1010"/>
      <c r="E8" s="1161">
        <v>378756</v>
      </c>
      <c r="F8" s="1161">
        <v>384854</v>
      </c>
      <c r="G8" s="1161">
        <v>397332</v>
      </c>
      <c r="H8" s="1161">
        <v>400210</v>
      </c>
      <c r="I8" s="1161">
        <v>390129</v>
      </c>
      <c r="J8" s="1161">
        <v>337570</v>
      </c>
      <c r="K8" s="1161">
        <v>334499</v>
      </c>
      <c r="L8" s="1161">
        <v>319177</v>
      </c>
      <c r="M8" s="1161">
        <v>315112</v>
      </c>
      <c r="N8" s="1227"/>
      <c r="O8" s="1012"/>
    </row>
    <row r="9" spans="1:15" s="1004" customFormat="1" ht="13.5" customHeight="1">
      <c r="A9" s="1007"/>
      <c r="B9" s="1008"/>
      <c r="C9" s="1009" t="s">
        <v>457</v>
      </c>
      <c r="D9" s="1010"/>
      <c r="E9" s="1161">
        <v>2960216</v>
      </c>
      <c r="F9" s="1161">
        <v>2990993</v>
      </c>
      <c r="G9" s="1161">
        <v>3094177</v>
      </c>
      <c r="H9" s="1161">
        <v>3138017</v>
      </c>
      <c r="I9" s="1161">
        <v>2998781</v>
      </c>
      <c r="J9" s="1161">
        <v>2779077</v>
      </c>
      <c r="K9" s="1161">
        <v>2735237</v>
      </c>
      <c r="L9" s="1161">
        <v>2559732</v>
      </c>
      <c r="M9" s="1161">
        <v>2555676</v>
      </c>
      <c r="N9" s="1227"/>
      <c r="O9" s="1012"/>
    </row>
    <row r="10" spans="1:15" s="1004" customFormat="1" ht="13.5" customHeight="1">
      <c r="A10" s="1007"/>
      <c r="B10" s="1008"/>
      <c r="C10" s="1009" t="s">
        <v>639</v>
      </c>
      <c r="D10" s="1010"/>
      <c r="E10" s="1161">
        <v>2738739</v>
      </c>
      <c r="F10" s="1161">
        <v>2765576</v>
      </c>
      <c r="G10" s="1161">
        <v>2848902</v>
      </c>
      <c r="H10" s="1161">
        <v>2894365</v>
      </c>
      <c r="I10" s="1161">
        <v>2759400</v>
      </c>
      <c r="J10" s="1161">
        <v>2599509</v>
      </c>
      <c r="K10" s="1161">
        <v>2553741</v>
      </c>
      <c r="L10" s="1161">
        <v>2387386</v>
      </c>
      <c r="M10" s="1161">
        <v>2384121</v>
      </c>
      <c r="N10" s="1227"/>
      <c r="O10" s="1012"/>
    </row>
    <row r="11" spans="1:15" s="1004" customFormat="1" ht="18.75" customHeight="1">
      <c r="A11" s="1007"/>
      <c r="B11" s="1008"/>
      <c r="C11" s="1009" t="s">
        <v>471</v>
      </c>
      <c r="D11" s="1010"/>
      <c r="E11" s="1012"/>
      <c r="F11" s="1012"/>
      <c r="G11" s="1012"/>
      <c r="H11" s="1012"/>
      <c r="I11" s="1012"/>
      <c r="J11" s="1012"/>
      <c r="K11" s="1012"/>
      <c r="L11" s="1012"/>
      <c r="M11" s="1012"/>
      <c r="N11" s="1227"/>
      <c r="O11" s="1012"/>
    </row>
    <row r="12" spans="1:15" s="1004" customFormat="1" ht="12" customHeight="1">
      <c r="A12" s="1007"/>
      <c r="B12" s="1008"/>
      <c r="D12" s="1009" t="s">
        <v>465</v>
      </c>
      <c r="E12" s="1011">
        <v>767.35</v>
      </c>
      <c r="F12" s="1011">
        <v>789.21641020299899</v>
      </c>
      <c r="G12" s="1011">
        <v>808.47849558853909</v>
      </c>
      <c r="H12" s="1011">
        <v>846.1337237422581</v>
      </c>
      <c r="I12" s="1011">
        <v>870.33975224698497</v>
      </c>
      <c r="J12" s="1011">
        <v>900.04</v>
      </c>
      <c r="K12" s="1011">
        <v>906.11</v>
      </c>
      <c r="L12" s="1011">
        <v>915.01</v>
      </c>
      <c r="M12" s="1011">
        <v>912.18298170177309</v>
      </c>
      <c r="N12" s="1006"/>
      <c r="O12" s="1012"/>
    </row>
    <row r="13" spans="1:15" s="1004" customFormat="1" ht="12" customHeight="1">
      <c r="A13" s="1007"/>
      <c r="B13" s="1008"/>
      <c r="C13" s="1162"/>
      <c r="D13" s="1009" t="s">
        <v>466</v>
      </c>
      <c r="E13" s="1011">
        <v>550</v>
      </c>
      <c r="F13" s="1011">
        <v>565</v>
      </c>
      <c r="G13" s="1011">
        <v>583.36</v>
      </c>
      <c r="H13" s="1011">
        <v>600</v>
      </c>
      <c r="I13" s="1011">
        <v>615.5</v>
      </c>
      <c r="J13" s="1011">
        <v>634</v>
      </c>
      <c r="K13" s="1011">
        <v>641.92999999999995</v>
      </c>
      <c r="L13" s="1011">
        <v>641.92999999999995</v>
      </c>
      <c r="M13" s="1011">
        <v>641.92999999999995</v>
      </c>
      <c r="N13" s="1006"/>
      <c r="O13" s="1012"/>
    </row>
    <row r="14" spans="1:15" s="1004" customFormat="1" ht="13.5" customHeight="1">
      <c r="A14" s="1007"/>
      <c r="B14" s="1008"/>
      <c r="C14" s="1009" t="s">
        <v>472</v>
      </c>
      <c r="D14" s="1042"/>
      <c r="E14" s="1012"/>
      <c r="F14" s="1012"/>
      <c r="G14" s="1012"/>
      <c r="H14" s="1012"/>
      <c r="I14" s="1012"/>
      <c r="J14" s="1012"/>
      <c r="K14" s="1012"/>
      <c r="L14" s="1012"/>
      <c r="M14" s="1012"/>
      <c r="N14" s="1227"/>
      <c r="O14" s="1012"/>
    </row>
    <row r="15" spans="1:15" s="1004" customFormat="1" ht="12" customHeight="1">
      <c r="A15" s="1007"/>
      <c r="B15" s="1008"/>
      <c r="C15" s="1005"/>
      <c r="D15" s="1002" t="s">
        <v>467</v>
      </c>
      <c r="E15" s="1011">
        <v>909.17</v>
      </c>
      <c r="F15" s="1011">
        <v>935.96967052376601</v>
      </c>
      <c r="G15" s="1011">
        <v>965.24629620701603</v>
      </c>
      <c r="H15" s="1011">
        <v>1010.3760072203901</v>
      </c>
      <c r="I15" s="1011">
        <v>1036.4416794790202</v>
      </c>
      <c r="J15" s="1011">
        <v>1076.26</v>
      </c>
      <c r="K15" s="1011">
        <v>1084.55</v>
      </c>
      <c r="L15" s="1011">
        <v>1095.5899999999999</v>
      </c>
      <c r="M15" s="1011">
        <v>1093.8178723953499</v>
      </c>
      <c r="N15" s="1227"/>
      <c r="O15" s="1012"/>
    </row>
    <row r="16" spans="1:15" s="1004" customFormat="1" ht="12" customHeight="1">
      <c r="A16" s="1007"/>
      <c r="B16" s="1008"/>
      <c r="C16" s="1002"/>
      <c r="D16" s="1003" t="s">
        <v>468</v>
      </c>
      <c r="E16" s="1011">
        <v>646.65</v>
      </c>
      <c r="F16" s="1011">
        <v>667</v>
      </c>
      <c r="G16" s="1011">
        <v>693</v>
      </c>
      <c r="H16" s="1011">
        <v>721.82</v>
      </c>
      <c r="I16" s="1011">
        <v>740</v>
      </c>
      <c r="J16" s="1011">
        <v>768.375</v>
      </c>
      <c r="K16" s="1011">
        <v>776</v>
      </c>
      <c r="L16" s="1011">
        <v>783.62</v>
      </c>
      <c r="M16" s="1011">
        <v>785.45</v>
      </c>
      <c r="N16" s="1227"/>
      <c r="O16" s="1012"/>
    </row>
    <row r="17" spans="1:15" s="1234" customFormat="1" ht="15" customHeight="1" thickBot="1">
      <c r="A17" s="1228"/>
      <c r="B17" s="1229"/>
      <c r="C17" s="1230" t="s">
        <v>532</v>
      </c>
      <c r="D17" s="1231"/>
      <c r="E17" s="1232"/>
      <c r="F17" s="1232"/>
      <c r="G17" s="1232"/>
      <c r="H17" s="1232"/>
      <c r="I17" s="1232"/>
      <c r="J17" s="1232"/>
      <c r="K17" s="1232"/>
      <c r="L17" s="1232"/>
      <c r="M17" s="1232"/>
      <c r="N17" s="1233"/>
      <c r="O17" s="1232"/>
    </row>
    <row r="18" spans="1:15" s="207" customFormat="1" ht="13.5" customHeight="1" thickBot="1">
      <c r="A18" s="206"/>
      <c r="B18" s="180"/>
      <c r="C18" s="1044" t="s">
        <v>640</v>
      </c>
      <c r="D18" s="1045"/>
      <c r="E18" s="1045"/>
      <c r="F18" s="1045"/>
      <c r="G18" s="1045"/>
      <c r="H18" s="1045"/>
      <c r="I18" s="1045"/>
      <c r="J18" s="1045"/>
      <c r="K18" s="1045"/>
      <c r="L18" s="1045"/>
      <c r="M18" s="405"/>
      <c r="N18" s="1006"/>
      <c r="O18" s="1013"/>
    </row>
    <row r="19" spans="1:15" s="207" customFormat="1" ht="5.25" customHeight="1">
      <c r="A19" s="206"/>
      <c r="B19" s="180"/>
      <c r="C19" s="208"/>
      <c r="D19" s="208"/>
      <c r="E19" s="208"/>
      <c r="F19" s="208"/>
      <c r="G19" s="208"/>
      <c r="H19" s="208"/>
      <c r="I19" s="208"/>
      <c r="J19" s="208"/>
      <c r="K19" s="208"/>
      <c r="L19" s="208"/>
      <c r="M19" s="208"/>
      <c r="N19" s="1006"/>
      <c r="O19" s="1013"/>
    </row>
    <row r="20" spans="1:15" s="207" customFormat="1" ht="22.5" customHeight="1">
      <c r="A20" s="206"/>
      <c r="B20" s="180"/>
      <c r="C20" s="1450">
        <v>2013</v>
      </c>
      <c r="D20" s="1451"/>
      <c r="E20" s="1026" t="s">
        <v>533</v>
      </c>
      <c r="F20" s="1026" t="s">
        <v>534</v>
      </c>
      <c r="G20" s="1235" t="s">
        <v>535</v>
      </c>
      <c r="H20" s="1450">
        <v>2013</v>
      </c>
      <c r="I20" s="1452"/>
      <c r="J20" s="1451"/>
      <c r="K20" s="1026" t="s">
        <v>533</v>
      </c>
      <c r="L20" s="1026" t="s">
        <v>534</v>
      </c>
      <c r="M20" s="1235" t="s">
        <v>535</v>
      </c>
      <c r="N20" s="1006"/>
      <c r="O20" s="1013"/>
    </row>
    <row r="21" spans="1:15" s="1244" customFormat="1" ht="14.25" customHeight="1">
      <c r="A21" s="1236"/>
      <c r="B21" s="1237"/>
      <c r="C21" s="1009" t="s">
        <v>536</v>
      </c>
      <c r="D21" s="1238"/>
      <c r="E21" s="1239">
        <v>726.57026737386104</v>
      </c>
      <c r="F21" s="1239">
        <v>878.85166789065715</v>
      </c>
      <c r="G21" s="1240">
        <v>36765</v>
      </c>
      <c r="H21" s="1241" t="s">
        <v>537</v>
      </c>
      <c r="I21" s="1242"/>
      <c r="J21" s="1242"/>
      <c r="K21" s="1239">
        <v>678.70350044982411</v>
      </c>
      <c r="L21" s="1239">
        <v>797.07790463727804</v>
      </c>
      <c r="M21" s="1240">
        <v>12227</v>
      </c>
      <c r="N21" s="1227"/>
      <c r="O21" s="1243"/>
    </row>
    <row r="22" spans="1:15" s="1244" customFormat="1" ht="11.25" customHeight="1">
      <c r="A22" s="1236"/>
      <c r="B22" s="1237"/>
      <c r="C22" s="1245" t="s">
        <v>538</v>
      </c>
      <c r="D22" s="1246"/>
      <c r="E22" s="1247">
        <v>666.42133374689809</v>
      </c>
      <c r="F22" s="1247">
        <v>802.26696650124109</v>
      </c>
      <c r="G22" s="1248">
        <v>3224</v>
      </c>
      <c r="H22" s="1249" t="s">
        <v>539</v>
      </c>
      <c r="I22" s="1242"/>
      <c r="J22" s="1242"/>
      <c r="K22" s="1247">
        <v>704.35990967100406</v>
      </c>
      <c r="L22" s="1247">
        <v>827.76774757603403</v>
      </c>
      <c r="M22" s="1248">
        <v>12067</v>
      </c>
      <c r="N22" s="1227"/>
      <c r="O22" s="1243"/>
    </row>
    <row r="23" spans="1:15" s="1244" customFormat="1" ht="11.25" customHeight="1">
      <c r="A23" s="1236"/>
      <c r="B23" s="1237"/>
      <c r="C23" s="1245" t="s">
        <v>540</v>
      </c>
      <c r="D23" s="1246"/>
      <c r="E23" s="1247">
        <v>737.51750714694106</v>
      </c>
      <c r="F23" s="1247">
        <v>843.0858890794741</v>
      </c>
      <c r="G23" s="1248">
        <v>1749</v>
      </c>
      <c r="H23" s="1249" t="s">
        <v>541</v>
      </c>
      <c r="I23" s="1242"/>
      <c r="J23" s="1242"/>
      <c r="K23" s="1247">
        <v>620.56216432865699</v>
      </c>
      <c r="L23" s="1247">
        <v>725.42462925851703</v>
      </c>
      <c r="M23" s="1248">
        <v>499</v>
      </c>
      <c r="N23" s="1227"/>
      <c r="O23" s="1243"/>
    </row>
    <row r="24" spans="1:15" s="1244" customFormat="1" ht="11.25" customHeight="1">
      <c r="A24" s="1236"/>
      <c r="B24" s="1237"/>
      <c r="C24" s="1245" t="s">
        <v>542</v>
      </c>
      <c r="D24" s="1246"/>
      <c r="E24" s="1247">
        <v>665.96924603174602</v>
      </c>
      <c r="F24" s="1247">
        <v>757.1523677248681</v>
      </c>
      <c r="G24" s="1248">
        <v>756</v>
      </c>
      <c r="H24" s="1249" t="s">
        <v>543</v>
      </c>
      <c r="I24" s="1242"/>
      <c r="J24" s="1242"/>
      <c r="K24" s="1247">
        <v>688.86872633390703</v>
      </c>
      <c r="L24" s="1247">
        <v>817.74969018932904</v>
      </c>
      <c r="M24" s="1248">
        <v>581</v>
      </c>
      <c r="N24" s="1227"/>
      <c r="O24" s="1243"/>
    </row>
    <row r="25" spans="1:15" s="1165" customFormat="1" ht="11.25" customHeight="1">
      <c r="A25" s="1164"/>
      <c r="B25" s="1250"/>
      <c r="C25" s="1245" t="s">
        <v>544</v>
      </c>
      <c r="D25" s="1246"/>
      <c r="E25" s="1247">
        <v>655.24115616911104</v>
      </c>
      <c r="F25" s="1247">
        <v>786.47931837791214</v>
      </c>
      <c r="G25" s="1248">
        <v>2318</v>
      </c>
      <c r="H25" s="1249" t="s">
        <v>545</v>
      </c>
      <c r="I25" s="1163"/>
      <c r="J25" s="1163"/>
      <c r="K25" s="1247">
        <v>621.53152870991812</v>
      </c>
      <c r="L25" s="1247">
        <v>713.5758165548101</v>
      </c>
      <c r="M25" s="1248">
        <v>1341</v>
      </c>
      <c r="N25" s="1006"/>
      <c r="O25" s="1025"/>
    </row>
    <row r="26" spans="1:15" s="1256" customFormat="1" ht="11.25" customHeight="1">
      <c r="A26" s="1251"/>
      <c r="B26" s="1252"/>
      <c r="C26" s="1245" t="s">
        <v>546</v>
      </c>
      <c r="D26" s="1246"/>
      <c r="E26" s="1247">
        <v>639.36133413461505</v>
      </c>
      <c r="F26" s="1247">
        <v>751.07437500000003</v>
      </c>
      <c r="G26" s="1248">
        <v>832</v>
      </c>
      <c r="H26" s="1249" t="s">
        <v>547</v>
      </c>
      <c r="I26" s="1253"/>
      <c r="J26" s="1253"/>
      <c r="K26" s="1247">
        <v>646.76469387755105</v>
      </c>
      <c r="L26" s="1247">
        <v>754.47135007849306</v>
      </c>
      <c r="M26" s="1248">
        <v>637</v>
      </c>
      <c r="N26" s="1254"/>
      <c r="O26" s="1255"/>
    </row>
    <row r="27" spans="1:15" s="1256" customFormat="1" ht="11.25" customHeight="1">
      <c r="A27" s="1251"/>
      <c r="B27" s="1252"/>
      <c r="C27" s="1245" t="s">
        <v>548</v>
      </c>
      <c r="D27" s="1246"/>
      <c r="E27" s="1247">
        <v>677.76583966244698</v>
      </c>
      <c r="F27" s="1247">
        <v>792.39358649789006</v>
      </c>
      <c r="G27" s="1248">
        <v>1185</v>
      </c>
      <c r="H27" s="1257" t="s">
        <v>549</v>
      </c>
      <c r="I27" s="1253"/>
      <c r="J27" s="1253"/>
      <c r="K27" s="1239">
        <v>805.31400901264715</v>
      </c>
      <c r="L27" s="1239">
        <v>945.56457286838008</v>
      </c>
      <c r="M27" s="1240">
        <v>61913</v>
      </c>
      <c r="N27" s="1254"/>
      <c r="O27" s="1255"/>
    </row>
    <row r="28" spans="1:15" s="1256" customFormat="1" ht="11.25" customHeight="1">
      <c r="A28" s="1251"/>
      <c r="B28" s="1252"/>
      <c r="C28" s="1245" t="s">
        <v>550</v>
      </c>
      <c r="D28" s="1246"/>
      <c r="E28" s="1247">
        <v>644.15894065544705</v>
      </c>
      <c r="F28" s="1247">
        <v>772.95701328609402</v>
      </c>
      <c r="G28" s="1248">
        <v>5645</v>
      </c>
      <c r="H28" s="1249" t="s">
        <v>551</v>
      </c>
      <c r="I28" s="1253"/>
      <c r="J28" s="1253"/>
      <c r="K28" s="1247">
        <v>655.438043165468</v>
      </c>
      <c r="L28" s="1247">
        <v>758.74339280575509</v>
      </c>
      <c r="M28" s="1248">
        <v>3475</v>
      </c>
      <c r="N28" s="1254"/>
      <c r="O28" s="1255"/>
    </row>
    <row r="29" spans="1:15" s="1256" customFormat="1" ht="11.25" customHeight="1">
      <c r="A29" s="1251"/>
      <c r="B29" s="1252"/>
      <c r="C29" s="1245" t="s">
        <v>552</v>
      </c>
      <c r="D29" s="1246"/>
      <c r="E29" s="1247">
        <v>708.75948471315701</v>
      </c>
      <c r="F29" s="1247">
        <v>876.90793198213703</v>
      </c>
      <c r="G29" s="1248">
        <v>2911</v>
      </c>
      <c r="H29" s="1249" t="s">
        <v>553</v>
      </c>
      <c r="I29" s="1253"/>
      <c r="J29" s="1253"/>
      <c r="K29" s="1247">
        <v>812.05409842908114</v>
      </c>
      <c r="L29" s="1247">
        <v>959.18582264551912</v>
      </c>
      <c r="M29" s="1248">
        <v>26354</v>
      </c>
      <c r="N29" s="1254"/>
      <c r="O29" s="1255"/>
    </row>
    <row r="30" spans="1:15" s="1256" customFormat="1" ht="11.25" customHeight="1">
      <c r="A30" s="1251"/>
      <c r="B30" s="1252"/>
      <c r="C30" s="1245" t="s">
        <v>65</v>
      </c>
      <c r="D30" s="1246"/>
      <c r="E30" s="1247">
        <v>784.57454632587906</v>
      </c>
      <c r="F30" s="1247">
        <v>957.32763706070307</v>
      </c>
      <c r="G30" s="1248">
        <v>15650</v>
      </c>
      <c r="H30" s="1249" t="s">
        <v>554</v>
      </c>
      <c r="I30" s="1253"/>
      <c r="J30" s="1253"/>
      <c r="K30" s="1247">
        <v>805.07866349260303</v>
      </c>
      <c r="L30" s="1247">
        <v>944.602765402709</v>
      </c>
      <c r="M30" s="1248">
        <v>17643</v>
      </c>
      <c r="N30" s="1254"/>
      <c r="O30" s="1255"/>
    </row>
    <row r="31" spans="1:15" s="1256" customFormat="1" ht="11.25" customHeight="1">
      <c r="A31" s="1251"/>
      <c r="B31" s="1252"/>
      <c r="C31" s="1245" t="s">
        <v>555</v>
      </c>
      <c r="D31" s="1246"/>
      <c r="E31" s="1247">
        <v>776.91573146292603</v>
      </c>
      <c r="F31" s="1247">
        <v>958.86583967935906</v>
      </c>
      <c r="G31" s="1248">
        <v>2495</v>
      </c>
      <c r="H31" s="1249" t="s">
        <v>556</v>
      </c>
      <c r="I31" s="1253"/>
      <c r="J31" s="1253"/>
      <c r="K31" s="1247">
        <v>802.05294665153201</v>
      </c>
      <c r="L31" s="1247">
        <v>935.98285584563007</v>
      </c>
      <c r="M31" s="1248">
        <v>8810</v>
      </c>
      <c r="N31" s="1254"/>
      <c r="O31" s="1255"/>
    </row>
    <row r="32" spans="1:15" s="1256" customFormat="1" ht="11.25" customHeight="1">
      <c r="A32" s="1251"/>
      <c r="B32" s="1252"/>
      <c r="C32" s="1258" t="s">
        <v>557</v>
      </c>
      <c r="D32" s="1246"/>
      <c r="E32" s="1239">
        <v>755.2759825585041</v>
      </c>
      <c r="F32" s="1239">
        <v>891.92219800489397</v>
      </c>
      <c r="G32" s="1240">
        <v>79695</v>
      </c>
      <c r="H32" s="1249" t="s">
        <v>558</v>
      </c>
      <c r="I32" s="1253"/>
      <c r="J32" s="1253"/>
      <c r="K32" s="1247">
        <v>872.10016160539897</v>
      </c>
      <c r="L32" s="1247">
        <v>1015.1105292132801</v>
      </c>
      <c r="M32" s="1248">
        <v>5631</v>
      </c>
      <c r="N32" s="1254"/>
      <c r="O32" s="1255"/>
    </row>
    <row r="33" spans="1:15" s="1256" customFormat="1" ht="11.25" customHeight="1">
      <c r="A33" s="1251"/>
      <c r="B33" s="1252"/>
      <c r="C33" s="1245" t="s">
        <v>559</v>
      </c>
      <c r="D33" s="1246"/>
      <c r="E33" s="1247">
        <v>654.94834857968203</v>
      </c>
      <c r="F33" s="1247">
        <v>826.10204140587416</v>
      </c>
      <c r="G33" s="1248">
        <v>2077</v>
      </c>
      <c r="H33" s="1257" t="s">
        <v>560</v>
      </c>
      <c r="I33" s="1253"/>
      <c r="J33" s="1253"/>
      <c r="K33" s="1239">
        <v>742.66403707779602</v>
      </c>
      <c r="L33" s="1239">
        <v>874.33325912130704</v>
      </c>
      <c r="M33" s="1240">
        <v>23626</v>
      </c>
      <c r="N33" s="1254"/>
      <c r="O33" s="1255"/>
    </row>
    <row r="34" spans="1:15" s="1256" customFormat="1" ht="11.25" customHeight="1">
      <c r="A34" s="1251"/>
      <c r="B34" s="1252"/>
      <c r="C34" s="1245" t="s">
        <v>561</v>
      </c>
      <c r="D34" s="1246"/>
      <c r="E34" s="1247">
        <v>686.80926913058306</v>
      </c>
      <c r="F34" s="1247">
        <v>801.78678545811499</v>
      </c>
      <c r="G34" s="1248">
        <v>26489</v>
      </c>
      <c r="H34" s="1249" t="s">
        <v>562</v>
      </c>
      <c r="I34" s="1253"/>
      <c r="J34" s="1253"/>
      <c r="K34" s="1247">
        <v>643.80613935969905</v>
      </c>
      <c r="L34" s="1247">
        <v>739.56182674199601</v>
      </c>
      <c r="M34" s="1248">
        <v>531</v>
      </c>
      <c r="N34" s="1254"/>
      <c r="O34" s="1255"/>
    </row>
    <row r="35" spans="1:15" s="1256" customFormat="1" ht="11.25" customHeight="1">
      <c r="A35" s="1251"/>
      <c r="B35" s="1252"/>
      <c r="C35" s="1245" t="s">
        <v>64</v>
      </c>
      <c r="D35" s="1246"/>
      <c r="E35" s="1247">
        <v>826.36662944162401</v>
      </c>
      <c r="F35" s="1247">
        <v>979.63018908629408</v>
      </c>
      <c r="G35" s="1248">
        <v>39400</v>
      </c>
      <c r="H35" s="1249" t="s">
        <v>563</v>
      </c>
      <c r="I35" s="1253"/>
      <c r="J35" s="1253"/>
      <c r="K35" s="1247">
        <v>611.71800480769207</v>
      </c>
      <c r="L35" s="1247">
        <v>719.85867788461508</v>
      </c>
      <c r="M35" s="1248">
        <v>416</v>
      </c>
      <c r="N35" s="1254"/>
      <c r="O35" s="1255"/>
    </row>
    <row r="36" spans="1:15" s="1256" customFormat="1" ht="11.25" customHeight="1">
      <c r="A36" s="1251"/>
      <c r="B36" s="1252"/>
      <c r="C36" s="1245" t="s">
        <v>564</v>
      </c>
      <c r="D36" s="1246"/>
      <c r="E36" s="1247">
        <v>695.43398079184601</v>
      </c>
      <c r="F36" s="1247">
        <v>822.12745785966308</v>
      </c>
      <c r="G36" s="1248">
        <v>5102</v>
      </c>
      <c r="H36" s="1249" t="s">
        <v>565</v>
      </c>
      <c r="I36" s="1253"/>
      <c r="J36" s="1253"/>
      <c r="K36" s="1247">
        <v>905.111445138269</v>
      </c>
      <c r="L36" s="1247">
        <v>1110.6055307760901</v>
      </c>
      <c r="M36" s="1248">
        <v>1121</v>
      </c>
      <c r="N36" s="1254"/>
      <c r="O36" s="1255"/>
    </row>
    <row r="37" spans="1:15" s="1256" customFormat="1" ht="11.25" customHeight="1">
      <c r="A37" s="1251"/>
      <c r="B37" s="1252"/>
      <c r="C37" s="1245" t="s">
        <v>566</v>
      </c>
      <c r="D37" s="1246"/>
      <c r="E37" s="1247">
        <v>747.29140957446805</v>
      </c>
      <c r="F37" s="1247">
        <v>842.97566489361702</v>
      </c>
      <c r="G37" s="1248">
        <v>752</v>
      </c>
      <c r="H37" s="1249" t="s">
        <v>567</v>
      </c>
      <c r="I37" s="1253"/>
      <c r="J37" s="1253"/>
      <c r="K37" s="1247">
        <v>631.19964143426307</v>
      </c>
      <c r="L37" s="1247">
        <v>773.18163346613505</v>
      </c>
      <c r="M37" s="1248">
        <v>753</v>
      </c>
      <c r="N37" s="1254"/>
      <c r="O37" s="1255"/>
    </row>
    <row r="38" spans="1:15" s="1256" customFormat="1" ht="11.25" customHeight="1">
      <c r="A38" s="1251"/>
      <c r="B38" s="1252"/>
      <c r="C38" s="1245" t="s">
        <v>568</v>
      </c>
      <c r="D38" s="1246"/>
      <c r="E38" s="1247">
        <v>675.67463319148908</v>
      </c>
      <c r="F38" s="1247">
        <v>800.26451574468103</v>
      </c>
      <c r="G38" s="1248">
        <v>5875</v>
      </c>
      <c r="H38" s="1249" t="s">
        <v>569</v>
      </c>
      <c r="I38" s="1253"/>
      <c r="J38" s="1253"/>
      <c r="K38" s="1247">
        <v>726.07034772182317</v>
      </c>
      <c r="L38" s="1247">
        <v>840.33356115107904</v>
      </c>
      <c r="M38" s="1248">
        <v>834</v>
      </c>
      <c r="N38" s="1254"/>
      <c r="O38" s="1255"/>
    </row>
    <row r="39" spans="1:15" s="1256" customFormat="1" ht="11.25" customHeight="1">
      <c r="A39" s="1251"/>
      <c r="B39" s="1252"/>
      <c r="C39" s="1258" t="s">
        <v>570</v>
      </c>
      <c r="D39" s="1246"/>
      <c r="E39" s="1239">
        <v>724.71781192119204</v>
      </c>
      <c r="F39" s="1239">
        <v>861.68412710309406</v>
      </c>
      <c r="G39" s="1240">
        <v>116079</v>
      </c>
      <c r="H39" s="1249" t="s">
        <v>571</v>
      </c>
      <c r="I39" s="1253"/>
      <c r="J39" s="1253"/>
      <c r="K39" s="1247">
        <v>737.91239082161405</v>
      </c>
      <c r="L39" s="1247">
        <v>885.4761658031091</v>
      </c>
      <c r="M39" s="1248">
        <v>1351</v>
      </c>
      <c r="N39" s="1254"/>
      <c r="O39" s="1255"/>
    </row>
    <row r="40" spans="1:15" s="1256" customFormat="1" ht="11.25" customHeight="1">
      <c r="A40" s="1251"/>
      <c r="B40" s="1252"/>
      <c r="C40" s="1245" t="s">
        <v>572</v>
      </c>
      <c r="D40" s="1246"/>
      <c r="E40" s="1247">
        <v>621.64387250903212</v>
      </c>
      <c r="F40" s="1247">
        <v>720.78611001048807</v>
      </c>
      <c r="G40" s="1248">
        <v>8581</v>
      </c>
      <c r="H40" s="1249" t="s">
        <v>573</v>
      </c>
      <c r="I40" s="1253"/>
      <c r="J40" s="1253"/>
      <c r="K40" s="1247">
        <v>637.95736694677908</v>
      </c>
      <c r="L40" s="1247">
        <v>710.64677871148501</v>
      </c>
      <c r="M40" s="1248">
        <v>357</v>
      </c>
      <c r="N40" s="1254"/>
      <c r="O40" s="1255"/>
    </row>
    <row r="41" spans="1:15" s="1256" customFormat="1" ht="11.25" customHeight="1">
      <c r="A41" s="1251"/>
      <c r="B41" s="1252"/>
      <c r="C41" s="1245" t="s">
        <v>574</v>
      </c>
      <c r="D41" s="1246"/>
      <c r="E41" s="1247">
        <v>705.64014222790911</v>
      </c>
      <c r="F41" s="1247">
        <v>826.92301680651599</v>
      </c>
      <c r="G41" s="1248">
        <v>40639</v>
      </c>
      <c r="H41" s="1249" t="s">
        <v>575</v>
      </c>
      <c r="I41" s="1253"/>
      <c r="J41" s="1253"/>
      <c r="K41" s="1247">
        <v>764.89747619047603</v>
      </c>
      <c r="L41" s="1247">
        <v>896.455514285714</v>
      </c>
      <c r="M41" s="1248">
        <v>2100</v>
      </c>
      <c r="N41" s="1254"/>
      <c r="O41" s="1255"/>
    </row>
    <row r="42" spans="1:15" s="1256" customFormat="1" ht="11.25" customHeight="1">
      <c r="A42" s="1251"/>
      <c r="B42" s="1252"/>
      <c r="C42" s="1245" t="s">
        <v>576</v>
      </c>
      <c r="D42" s="1246"/>
      <c r="E42" s="1247">
        <v>638.84952975048009</v>
      </c>
      <c r="F42" s="1247">
        <v>756.39601727447211</v>
      </c>
      <c r="G42" s="1248">
        <v>3126</v>
      </c>
      <c r="H42" s="1249" t="s">
        <v>577</v>
      </c>
      <c r="I42" s="1253"/>
      <c r="J42" s="1253"/>
      <c r="K42" s="1247">
        <v>868.23758980301307</v>
      </c>
      <c r="L42" s="1247">
        <v>986.57398609501706</v>
      </c>
      <c r="M42" s="1248">
        <v>863</v>
      </c>
      <c r="N42" s="1254"/>
      <c r="O42" s="1255"/>
    </row>
    <row r="43" spans="1:15" s="1256" customFormat="1" ht="11.25" customHeight="1">
      <c r="A43" s="1251"/>
      <c r="B43" s="1252"/>
      <c r="C43" s="1245" t="s">
        <v>578</v>
      </c>
      <c r="D43" s="1246"/>
      <c r="E43" s="1247">
        <v>705.37751308900511</v>
      </c>
      <c r="F43" s="1247">
        <v>898.17096858638706</v>
      </c>
      <c r="G43" s="1248">
        <v>1146</v>
      </c>
      <c r="H43" s="1249" t="s">
        <v>579</v>
      </c>
      <c r="I43" s="1253"/>
      <c r="J43" s="1253"/>
      <c r="K43" s="1247">
        <v>659.22733333333304</v>
      </c>
      <c r="L43" s="1247">
        <v>745.46950724637702</v>
      </c>
      <c r="M43" s="1248">
        <v>345</v>
      </c>
      <c r="N43" s="1254"/>
      <c r="O43" s="1255"/>
    </row>
    <row r="44" spans="1:15" s="1256" customFormat="1" ht="11.25" customHeight="1">
      <c r="A44" s="1251"/>
      <c r="B44" s="1252"/>
      <c r="C44" s="1245" t="s">
        <v>580</v>
      </c>
      <c r="D44" s="1246"/>
      <c r="E44" s="1247">
        <v>774.54166381051505</v>
      </c>
      <c r="F44" s="1247">
        <v>945.78681834873612</v>
      </c>
      <c r="G44" s="1248">
        <v>32678</v>
      </c>
      <c r="H44" s="1249" t="s">
        <v>67</v>
      </c>
      <c r="I44" s="1253"/>
      <c r="J44" s="1253"/>
      <c r="K44" s="1247">
        <v>799.50168643132906</v>
      </c>
      <c r="L44" s="1247">
        <v>957.11643822393796</v>
      </c>
      <c r="M44" s="1248">
        <v>7252</v>
      </c>
      <c r="N44" s="1254"/>
      <c r="O44" s="1255"/>
    </row>
    <row r="45" spans="1:15" s="1256" customFormat="1" ht="11.25" customHeight="1">
      <c r="A45" s="1251"/>
      <c r="B45" s="1252"/>
      <c r="C45" s="1245" t="s">
        <v>581</v>
      </c>
      <c r="D45" s="1246"/>
      <c r="E45" s="1247">
        <v>623.17107706422007</v>
      </c>
      <c r="F45" s="1247">
        <v>742.61537614678912</v>
      </c>
      <c r="G45" s="1248">
        <v>5450</v>
      </c>
      <c r="H45" s="1249" t="s">
        <v>582</v>
      </c>
      <c r="I45" s="1253"/>
      <c r="J45" s="1253"/>
      <c r="K45" s="1247">
        <v>654.87870262390697</v>
      </c>
      <c r="L45" s="1247">
        <v>733.54300291545201</v>
      </c>
      <c r="M45" s="1248">
        <v>686</v>
      </c>
      <c r="N45" s="1254"/>
      <c r="O45" s="1255"/>
    </row>
    <row r="46" spans="1:15" s="1256" customFormat="1" ht="11.25" customHeight="1">
      <c r="A46" s="1253"/>
      <c r="B46" s="1259"/>
      <c r="C46" s="1245" t="s">
        <v>583</v>
      </c>
      <c r="D46" s="1246"/>
      <c r="E46" s="1247">
        <v>723.1076347139491</v>
      </c>
      <c r="F46" s="1247">
        <v>857.01912661033407</v>
      </c>
      <c r="G46" s="1248">
        <v>14438</v>
      </c>
      <c r="H46" s="1249" t="s">
        <v>584</v>
      </c>
      <c r="I46" s="1253"/>
      <c r="J46" s="1253"/>
      <c r="K46" s="1247">
        <v>704.37556293590205</v>
      </c>
      <c r="L46" s="1247">
        <v>811.95520757223494</v>
      </c>
      <c r="M46" s="1248">
        <v>3011</v>
      </c>
      <c r="N46" s="1254"/>
      <c r="O46" s="1255"/>
    </row>
    <row r="47" spans="1:15" s="1256" customFormat="1" ht="11.25" customHeight="1">
      <c r="A47" s="1253"/>
      <c r="B47" s="1259"/>
      <c r="C47" s="1245" t="s">
        <v>585</v>
      </c>
      <c r="D47" s="1246"/>
      <c r="E47" s="1247">
        <v>814.41911286298807</v>
      </c>
      <c r="F47" s="1247">
        <v>949.19930346272804</v>
      </c>
      <c r="G47" s="1248">
        <v>10021</v>
      </c>
      <c r="H47" s="1249" t="s">
        <v>586</v>
      </c>
      <c r="I47" s="1253"/>
      <c r="J47" s="1253"/>
      <c r="K47" s="1247">
        <v>651.00146085552899</v>
      </c>
      <c r="L47" s="1247">
        <v>736.06627118644099</v>
      </c>
      <c r="M47" s="1248">
        <v>1239</v>
      </c>
      <c r="N47" s="1254"/>
      <c r="O47" s="1255"/>
    </row>
    <row r="48" spans="1:15" s="1256" customFormat="1" ht="11.25" customHeight="1">
      <c r="A48" s="1253"/>
      <c r="B48" s="1259"/>
      <c r="C48" s="1258" t="s">
        <v>587</v>
      </c>
      <c r="D48" s="1260"/>
      <c r="E48" s="1239">
        <v>945.40922241434407</v>
      </c>
      <c r="F48" s="1239">
        <v>1135.4795165159601</v>
      </c>
      <c r="G48" s="1240">
        <v>256782</v>
      </c>
      <c r="H48" s="1249" t="s">
        <v>588</v>
      </c>
      <c r="I48" s="1253"/>
      <c r="J48" s="1253"/>
      <c r="K48" s="1247">
        <v>632.10517699114996</v>
      </c>
      <c r="L48" s="1247">
        <v>720.87862831858399</v>
      </c>
      <c r="M48" s="1248">
        <v>226</v>
      </c>
      <c r="N48" s="1254"/>
      <c r="O48" s="1255"/>
    </row>
    <row r="49" spans="1:15" s="1256" customFormat="1" ht="11.25" customHeight="1">
      <c r="A49" s="1253"/>
      <c r="B49" s="1259"/>
      <c r="C49" s="1245" t="s">
        <v>589</v>
      </c>
      <c r="D49" s="1246"/>
      <c r="E49" s="1247">
        <v>761.99557531662595</v>
      </c>
      <c r="F49" s="1247">
        <v>886.48241983292905</v>
      </c>
      <c r="G49" s="1248">
        <v>3711</v>
      </c>
      <c r="H49" s="1249" t="s">
        <v>590</v>
      </c>
      <c r="I49" s="1253"/>
      <c r="J49" s="1253"/>
      <c r="K49" s="1247">
        <v>711.21270906949405</v>
      </c>
      <c r="L49" s="1247">
        <v>816.8711307420491</v>
      </c>
      <c r="M49" s="1248">
        <v>849</v>
      </c>
      <c r="N49" s="1254"/>
      <c r="O49" s="1255"/>
    </row>
    <row r="50" spans="1:15" s="1256" customFormat="1" ht="11.25" customHeight="1">
      <c r="A50" s="1253"/>
      <c r="B50" s="1259"/>
      <c r="C50" s="1245" t="s">
        <v>591</v>
      </c>
      <c r="D50" s="1246"/>
      <c r="E50" s="1247">
        <v>749.91733608276206</v>
      </c>
      <c r="F50" s="1247">
        <v>893.60709911925107</v>
      </c>
      <c r="G50" s="1248">
        <v>14306</v>
      </c>
      <c r="H50" s="1249" t="s">
        <v>592</v>
      </c>
      <c r="I50" s="1253"/>
      <c r="J50" s="1253"/>
      <c r="K50" s="1247">
        <v>615.91023450586306</v>
      </c>
      <c r="L50" s="1247">
        <v>714.89597989949698</v>
      </c>
      <c r="M50" s="1248">
        <v>597</v>
      </c>
      <c r="N50" s="1254"/>
      <c r="O50" s="1255"/>
    </row>
    <row r="51" spans="1:15" s="1256" customFormat="1" ht="11.25" customHeight="1">
      <c r="A51" s="1253"/>
      <c r="B51" s="1259"/>
      <c r="C51" s="1245" t="s">
        <v>593</v>
      </c>
      <c r="D51" s="1246"/>
      <c r="E51" s="1247">
        <v>975.62858878530801</v>
      </c>
      <c r="F51" s="1247">
        <v>1176.0262095126102</v>
      </c>
      <c r="G51" s="1248">
        <v>35721</v>
      </c>
      <c r="H51" s="1249" t="s">
        <v>594</v>
      </c>
      <c r="I51" s="1253"/>
      <c r="J51" s="1253"/>
      <c r="K51" s="1247">
        <v>724.49241379310308</v>
      </c>
      <c r="L51" s="1247">
        <v>846.29950738916307</v>
      </c>
      <c r="M51" s="1248">
        <v>406</v>
      </c>
      <c r="N51" s="1254"/>
      <c r="O51" s="1255"/>
    </row>
    <row r="52" spans="1:15" s="1256" customFormat="1" ht="11.25" customHeight="1">
      <c r="A52" s="1253"/>
      <c r="B52" s="1259"/>
      <c r="C52" s="1245" t="s">
        <v>595</v>
      </c>
      <c r="D52" s="1246"/>
      <c r="E52" s="1247">
        <v>951.79444587444607</v>
      </c>
      <c r="F52" s="1247">
        <v>1128.310670909</v>
      </c>
      <c r="G52" s="1248">
        <v>41958</v>
      </c>
      <c r="H52" s="1249" t="s">
        <v>596</v>
      </c>
      <c r="I52" s="1253"/>
      <c r="J52" s="1253"/>
      <c r="K52" s="1247">
        <v>672.69220609579111</v>
      </c>
      <c r="L52" s="1247">
        <v>824.12969521045011</v>
      </c>
      <c r="M52" s="1248">
        <v>689</v>
      </c>
      <c r="N52" s="1254"/>
      <c r="O52" s="1255"/>
    </row>
    <row r="53" spans="1:15" s="1256" customFormat="1" ht="11.25" customHeight="1">
      <c r="A53" s="1253"/>
      <c r="B53" s="1259"/>
      <c r="C53" s="1245" t="s">
        <v>63</v>
      </c>
      <c r="D53" s="1246"/>
      <c r="E53" s="1247">
        <v>1089.2104121770301</v>
      </c>
      <c r="F53" s="1247">
        <v>1324.8920279364402</v>
      </c>
      <c r="G53" s="1248">
        <v>78607</v>
      </c>
      <c r="H53" s="1257" t="s">
        <v>597</v>
      </c>
      <c r="I53" s="1253"/>
      <c r="J53" s="1253"/>
      <c r="K53" s="1239">
        <v>698.76090089660397</v>
      </c>
      <c r="L53" s="1239">
        <v>823.47885826020604</v>
      </c>
      <c r="M53" s="1240">
        <v>20968</v>
      </c>
      <c r="N53" s="1254"/>
      <c r="O53" s="1255"/>
    </row>
    <row r="54" spans="1:15" s="1256" customFormat="1" ht="11.25" customHeight="1">
      <c r="A54" s="1253"/>
      <c r="B54" s="1259"/>
      <c r="C54" s="1245" t="s">
        <v>598</v>
      </c>
      <c r="D54" s="1246"/>
      <c r="E54" s="1247">
        <v>734.59926397231004</v>
      </c>
      <c r="F54" s="1247">
        <v>871.60008754962803</v>
      </c>
      <c r="G54" s="1248">
        <v>9823</v>
      </c>
      <c r="H54" s="1249" t="s">
        <v>599</v>
      </c>
      <c r="I54" s="1253"/>
      <c r="J54" s="1253"/>
      <c r="K54" s="1247">
        <v>634.4358247422681</v>
      </c>
      <c r="L54" s="1247">
        <v>751.10840206185605</v>
      </c>
      <c r="M54" s="1248">
        <v>388</v>
      </c>
      <c r="N54" s="1254"/>
      <c r="O54" s="1255"/>
    </row>
    <row r="55" spans="1:15" s="1256" customFormat="1" ht="11.25" customHeight="1">
      <c r="A55" s="1253"/>
      <c r="B55" s="1259"/>
      <c r="C55" s="1245" t="s">
        <v>600</v>
      </c>
      <c r="D55" s="1246"/>
      <c r="E55" s="1247">
        <v>761.14088482632496</v>
      </c>
      <c r="F55" s="1247">
        <v>968.65217915904907</v>
      </c>
      <c r="G55" s="1248">
        <v>10940</v>
      </c>
      <c r="H55" s="1249" t="s">
        <v>66</v>
      </c>
      <c r="I55" s="1253"/>
      <c r="J55" s="1253"/>
      <c r="K55" s="1247">
        <v>749.50006015037604</v>
      </c>
      <c r="L55" s="1247">
        <v>890.63302470461906</v>
      </c>
      <c r="M55" s="1248">
        <v>4655</v>
      </c>
      <c r="N55" s="1254"/>
      <c r="O55" s="1255"/>
    </row>
    <row r="56" spans="1:15" s="1256" customFormat="1" ht="11.25" customHeight="1">
      <c r="A56" s="1253"/>
      <c r="B56" s="1259"/>
      <c r="C56" s="1245" t="s">
        <v>601</v>
      </c>
      <c r="D56" s="1246"/>
      <c r="E56" s="1247">
        <v>831.77966814025308</v>
      </c>
      <c r="F56" s="1247">
        <v>973.75068249258209</v>
      </c>
      <c r="G56" s="1248">
        <v>16513</v>
      </c>
      <c r="H56" s="1249" t="s">
        <v>602</v>
      </c>
      <c r="I56" s="1253"/>
      <c r="J56" s="1253"/>
      <c r="K56" s="1247">
        <v>692.49877133105804</v>
      </c>
      <c r="L56" s="1247">
        <v>805.82395221843012</v>
      </c>
      <c r="M56" s="1248">
        <v>1465</v>
      </c>
      <c r="N56" s="1254"/>
      <c r="O56" s="1255"/>
    </row>
    <row r="57" spans="1:15" s="1256" customFormat="1" ht="11.25" customHeight="1">
      <c r="A57" s="1253"/>
      <c r="B57" s="1259"/>
      <c r="C57" s="1245" t="s">
        <v>603</v>
      </c>
      <c r="D57" s="1246"/>
      <c r="E57" s="1247">
        <v>874.37951905847001</v>
      </c>
      <c r="F57" s="1247">
        <v>1034.4980481384</v>
      </c>
      <c r="G57" s="1248">
        <v>45203</v>
      </c>
      <c r="H57" s="1249" t="s">
        <v>604</v>
      </c>
      <c r="I57" s="1253"/>
      <c r="J57" s="1253"/>
      <c r="K57" s="1247">
        <v>689.17737612612609</v>
      </c>
      <c r="L57" s="1247">
        <v>826.5111711711711</v>
      </c>
      <c r="M57" s="1248">
        <v>888</v>
      </c>
      <c r="N57" s="1254"/>
      <c r="O57" s="1255"/>
    </row>
    <row r="58" spans="1:15" s="1224" customFormat="1" ht="11.25" customHeight="1">
      <c r="A58" s="530"/>
      <c r="B58" s="1261"/>
      <c r="C58" s="1258" t="s">
        <v>605</v>
      </c>
      <c r="D58" s="1246"/>
      <c r="E58" s="1239">
        <v>654.35824293642804</v>
      </c>
      <c r="F58" s="1239">
        <v>763.77607077332414</v>
      </c>
      <c r="G58" s="1240">
        <v>87208</v>
      </c>
      <c r="H58" s="1249" t="s">
        <v>606</v>
      </c>
      <c r="I58" s="530"/>
      <c r="J58" s="530"/>
      <c r="K58" s="1247">
        <v>708.79754651964208</v>
      </c>
      <c r="L58" s="1247">
        <v>841.90002412129616</v>
      </c>
      <c r="M58" s="1248">
        <v>2902</v>
      </c>
      <c r="N58" s="1254"/>
      <c r="O58" s="1255"/>
    </row>
    <row r="59" spans="1:15" s="1264" customFormat="1" ht="11.25" customHeight="1">
      <c r="A59" s="1262"/>
      <c r="B59" s="1263"/>
      <c r="C59" s="1245" t="s">
        <v>607</v>
      </c>
      <c r="D59" s="1246"/>
      <c r="E59" s="1247">
        <v>625.01352125693199</v>
      </c>
      <c r="F59" s="1247">
        <v>728.86183456561901</v>
      </c>
      <c r="G59" s="1248">
        <v>2164</v>
      </c>
      <c r="H59" s="1249" t="s">
        <v>608</v>
      </c>
      <c r="I59" s="1262"/>
      <c r="J59" s="1262"/>
      <c r="K59" s="1247">
        <v>664.11438216560509</v>
      </c>
      <c r="L59" s="1247">
        <v>786.45850955414005</v>
      </c>
      <c r="M59" s="1248">
        <v>785</v>
      </c>
      <c r="N59" s="1254"/>
      <c r="O59" s="1255"/>
    </row>
    <row r="60" spans="1:15" s="1264" customFormat="1" ht="11.25" customHeight="1">
      <c r="A60" s="1262"/>
      <c r="B60" s="1262"/>
      <c r="C60" s="1245" t="s">
        <v>609</v>
      </c>
      <c r="D60" s="1246"/>
      <c r="E60" s="1247">
        <v>627.50550144927502</v>
      </c>
      <c r="F60" s="1247">
        <v>728.05296811594201</v>
      </c>
      <c r="G60" s="1248">
        <v>1725</v>
      </c>
      <c r="H60" s="1249" t="s">
        <v>610</v>
      </c>
      <c r="I60" s="1262"/>
      <c r="J60" s="1262"/>
      <c r="K60" s="1247">
        <v>622.85686684073107</v>
      </c>
      <c r="L60" s="1247">
        <v>737.33404699738901</v>
      </c>
      <c r="M60" s="1248">
        <v>383</v>
      </c>
      <c r="N60" s="1254"/>
      <c r="O60" s="1255"/>
    </row>
    <row r="61" spans="1:15" s="1264" customFormat="1" ht="11.25" customHeight="1">
      <c r="A61" s="1262"/>
      <c r="B61" s="1262"/>
      <c r="C61" s="1245" t="s">
        <v>611</v>
      </c>
      <c r="D61" s="1246"/>
      <c r="E61" s="1247">
        <v>667.08812720848107</v>
      </c>
      <c r="F61" s="1247">
        <v>756.29538869257999</v>
      </c>
      <c r="G61" s="1248">
        <v>1698</v>
      </c>
      <c r="H61" s="1249" t="s">
        <v>612</v>
      </c>
      <c r="I61" s="1262"/>
      <c r="J61" s="1262"/>
      <c r="K61" s="1247">
        <v>640.36952983725098</v>
      </c>
      <c r="L61" s="1247">
        <v>760.48701627486412</v>
      </c>
      <c r="M61" s="1248">
        <v>553</v>
      </c>
      <c r="N61" s="1254"/>
      <c r="O61" s="1255"/>
    </row>
    <row r="62" spans="1:15" s="1264" customFormat="1" ht="11.25" customHeight="1">
      <c r="A62" s="1262"/>
      <c r="B62" s="1262"/>
      <c r="C62" s="1245" t="s">
        <v>613</v>
      </c>
      <c r="D62" s="1246"/>
      <c r="E62" s="1247">
        <v>723.90354450898303</v>
      </c>
      <c r="F62" s="1247">
        <v>845.6663568823451</v>
      </c>
      <c r="G62" s="1248">
        <v>7403</v>
      </c>
      <c r="H62" s="1249" t="s">
        <v>614</v>
      </c>
      <c r="I62" s="1262"/>
      <c r="J62" s="1262"/>
      <c r="K62" s="1247">
        <v>636.01877777777815</v>
      </c>
      <c r="L62" s="1247">
        <v>722.65641269841308</v>
      </c>
      <c r="M62" s="1248">
        <v>630</v>
      </c>
      <c r="N62" s="1254"/>
      <c r="O62" s="1255"/>
    </row>
    <row r="63" spans="1:15" s="1268" customFormat="1" ht="11.25" customHeight="1">
      <c r="A63" s="1265"/>
      <c r="B63" s="1266"/>
      <c r="C63" s="1245" t="s">
        <v>615</v>
      </c>
      <c r="D63" s="1246"/>
      <c r="E63" s="1247">
        <v>615.88103362391007</v>
      </c>
      <c r="F63" s="1247">
        <v>711.59862391033607</v>
      </c>
      <c r="G63" s="1248">
        <v>1606</v>
      </c>
      <c r="H63" s="1249" t="s">
        <v>616</v>
      </c>
      <c r="I63" s="1267"/>
      <c r="J63" s="1267"/>
      <c r="K63" s="1247">
        <v>712.4904249585411</v>
      </c>
      <c r="L63" s="1247">
        <v>837.09877072968504</v>
      </c>
      <c r="M63" s="1248">
        <v>4824</v>
      </c>
      <c r="N63" s="1006"/>
      <c r="O63" s="993"/>
    </row>
    <row r="64" spans="1:15" s="1268" customFormat="1" ht="11.25" customHeight="1">
      <c r="A64" s="1265"/>
      <c r="B64" s="1266"/>
      <c r="C64" s="1245" t="s">
        <v>617</v>
      </c>
      <c r="D64" s="1246"/>
      <c r="E64" s="1247">
        <v>620.87166175535901</v>
      </c>
      <c r="F64" s="1247">
        <v>714.871055642226</v>
      </c>
      <c r="G64" s="1248">
        <v>17307</v>
      </c>
      <c r="H64" s="1249" t="s">
        <v>618</v>
      </c>
      <c r="I64" s="1267"/>
      <c r="J64" s="1267"/>
      <c r="K64" s="1247">
        <v>659.33438450898996</v>
      </c>
      <c r="L64" s="1247">
        <v>781.05423236514503</v>
      </c>
      <c r="M64" s="1248">
        <v>723</v>
      </c>
      <c r="N64" s="1006"/>
      <c r="O64" s="993"/>
    </row>
    <row r="65" spans="1:15" s="1268" customFormat="1" ht="11.25" customHeight="1">
      <c r="A65" s="1265"/>
      <c r="B65" s="1266"/>
      <c r="C65" s="1245" t="s">
        <v>619</v>
      </c>
      <c r="D65" s="1246"/>
      <c r="E65" s="1247">
        <v>605.46256306637304</v>
      </c>
      <c r="F65" s="1247">
        <v>699.07709649767298</v>
      </c>
      <c r="G65" s="1248">
        <v>8166</v>
      </c>
      <c r="H65" s="1249" t="s">
        <v>620</v>
      </c>
      <c r="I65" s="1267"/>
      <c r="J65" s="1267"/>
      <c r="K65" s="1247">
        <v>634.85640969163001</v>
      </c>
      <c r="L65" s="1247">
        <v>739.98746696035198</v>
      </c>
      <c r="M65" s="1248">
        <v>454</v>
      </c>
      <c r="N65" s="1269"/>
      <c r="O65" s="993"/>
    </row>
    <row r="66" spans="1:15" ht="11.25" customHeight="1">
      <c r="A66" s="991"/>
      <c r="B66" s="991"/>
      <c r="C66" s="1245" t="s">
        <v>621</v>
      </c>
      <c r="D66" s="1246"/>
      <c r="E66" s="1247">
        <v>691.431447492904</v>
      </c>
      <c r="F66" s="1247">
        <v>809.16565752128702</v>
      </c>
      <c r="G66" s="1248">
        <v>7399</v>
      </c>
      <c r="H66" s="1249" t="s">
        <v>622</v>
      </c>
      <c r="I66" s="991"/>
      <c r="J66" s="991"/>
      <c r="K66" s="1247">
        <v>639.5799661876581</v>
      </c>
      <c r="L66" s="1247">
        <v>732.63442096365202</v>
      </c>
      <c r="M66" s="1248">
        <v>1183</v>
      </c>
      <c r="N66" s="1006"/>
      <c r="O66" s="991"/>
    </row>
    <row r="67" spans="1:15" s="1268" customFormat="1" ht="11.25" customHeight="1">
      <c r="A67" s="1265"/>
      <c r="B67" s="1266"/>
      <c r="C67" s="1245" t="s">
        <v>623</v>
      </c>
      <c r="D67" s="1246"/>
      <c r="E67" s="1247">
        <v>612.730835485954</v>
      </c>
      <c r="F67" s="1247">
        <v>727.2884032935101</v>
      </c>
      <c r="G67" s="1248">
        <v>12388</v>
      </c>
      <c r="H67" s="1249" t="s">
        <v>624</v>
      </c>
      <c r="I67" s="1267"/>
      <c r="J67" s="1267"/>
      <c r="K67" s="1247">
        <v>669.43028193832606</v>
      </c>
      <c r="L67" s="1247">
        <v>784.66148898678409</v>
      </c>
      <c r="M67" s="1248">
        <v>1135</v>
      </c>
      <c r="N67" s="1006"/>
      <c r="O67" s="993"/>
    </row>
    <row r="68" spans="1:15" s="1268" customFormat="1" ht="6" customHeight="1">
      <c r="A68" s="1265"/>
      <c r="B68" s="1266"/>
      <c r="C68" s="1245"/>
      <c r="D68" s="1246"/>
      <c r="E68" s="1270"/>
      <c r="F68" s="1271"/>
      <c r="G68" s="1271"/>
      <c r="H68" s="1272"/>
      <c r="I68" s="1267"/>
      <c r="J68" s="1267"/>
      <c r="K68" s="1239"/>
      <c r="L68" s="1239"/>
      <c r="M68" s="1239"/>
      <c r="N68" s="1006"/>
      <c r="O68" s="993"/>
    </row>
    <row r="69" spans="1:15" s="1268" customFormat="1" ht="10.5" customHeight="1">
      <c r="A69" s="1265"/>
      <c r="B69" s="1266"/>
      <c r="C69" s="1273" t="s">
        <v>625</v>
      </c>
      <c r="D69" s="1246"/>
      <c r="E69" s="1270"/>
      <c r="F69" s="1271"/>
      <c r="G69" s="1271"/>
      <c r="H69" s="1273"/>
      <c r="I69" s="1273"/>
      <c r="J69" s="1273"/>
      <c r="K69" s="1273"/>
      <c r="L69" s="1274"/>
      <c r="M69" s="1275"/>
      <c r="N69" s="1006"/>
      <c r="O69" s="993"/>
    </row>
    <row r="70" spans="1:15" s="1268" customFormat="1" ht="10.5" customHeight="1">
      <c r="A70" s="1265"/>
      <c r="B70" s="1266"/>
      <c r="C70" s="1273" t="s">
        <v>626</v>
      </c>
      <c r="D70" s="1246"/>
      <c r="E70" s="1270"/>
      <c r="F70" s="1271"/>
      <c r="G70" s="1271"/>
      <c r="H70" s="1273"/>
      <c r="I70" s="1273"/>
      <c r="J70" s="1273"/>
      <c r="K70" s="1273"/>
      <c r="L70" s="1274"/>
      <c r="M70" s="1274"/>
      <c r="N70" s="1006"/>
      <c r="O70" s="993"/>
    </row>
    <row r="71" spans="1:15" s="1268" customFormat="1">
      <c r="A71" s="1265"/>
      <c r="B71" s="1266"/>
      <c r="C71" s="988" t="s">
        <v>440</v>
      </c>
      <c r="D71" s="1246"/>
      <c r="E71" s="1270"/>
      <c r="F71" s="1271"/>
      <c r="G71" s="1271"/>
      <c r="H71" s="1273"/>
      <c r="I71" s="1273"/>
      <c r="J71" s="1273"/>
      <c r="K71" s="1273"/>
      <c r="L71" s="1274"/>
      <c r="M71" s="1274"/>
      <c r="N71" s="1006"/>
      <c r="O71" s="993"/>
    </row>
    <row r="72" spans="1:15">
      <c r="A72" s="991"/>
      <c r="B72" s="991"/>
      <c r="C72" s="1223"/>
      <c r="D72" s="1014"/>
      <c r="E72" s="1015"/>
      <c r="F72" s="1015"/>
      <c r="G72" s="1015"/>
      <c r="H72" s="1015"/>
      <c r="J72" s="1043"/>
      <c r="L72" s="1453">
        <v>42186</v>
      </c>
      <c r="M72" s="1453"/>
      <c r="N72" s="414">
        <v>13</v>
      </c>
      <c r="O72" s="991"/>
    </row>
  </sheetData>
  <mergeCells count="4">
    <mergeCell ref="B1:E1"/>
    <mergeCell ref="C20:D20"/>
    <mergeCell ref="H20:J20"/>
    <mergeCell ref="L72:M72"/>
  </mergeCells>
  <pageMargins left="7.874015748031496E-2" right="0.23622047244094491" top="0.23622047244094491" bottom="0.11811023622047245" header="0.27559055118110237" footer="0"/>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sheetPr codeName="Folha12">
    <tabColor theme="7"/>
  </sheetPr>
  <dimension ref="A1:P58"/>
  <sheetViews>
    <sheetView zoomScaleNormal="100" workbookViewId="0"/>
  </sheetViews>
  <sheetFormatPr defaultRowHeight="12.75"/>
  <cols>
    <col min="1" max="1" width="1" style="139" customWidth="1"/>
    <col min="2" max="2" width="2.5703125" style="139" customWidth="1"/>
    <col min="3" max="3" width="1" style="139" customWidth="1"/>
    <col min="4" max="4" width="20.85546875" style="139" customWidth="1"/>
    <col min="5" max="5" width="0.5703125" style="139" customWidth="1"/>
    <col min="6" max="6" width="8.42578125" style="139" customWidth="1"/>
    <col min="7" max="7" width="0.42578125" style="139" customWidth="1"/>
    <col min="8" max="8" width="9.28515625" style="139" customWidth="1"/>
    <col min="9" max="9" width="9.7109375" style="139" customWidth="1"/>
    <col min="10" max="10" width="9.42578125" style="139" customWidth="1"/>
    <col min="11" max="13" width="9.28515625" style="139" customWidth="1"/>
    <col min="14" max="14" width="8.85546875" style="139" customWidth="1"/>
    <col min="15" max="15" width="2.5703125" style="139" customWidth="1"/>
    <col min="16" max="16" width="1" style="139" customWidth="1"/>
    <col min="17" max="16384" width="9.140625" style="139"/>
  </cols>
  <sheetData>
    <row r="1" spans="1:16" ht="13.5" customHeight="1">
      <c r="A1" s="138"/>
      <c r="B1" s="242"/>
      <c r="C1" s="242"/>
      <c r="D1" s="242"/>
      <c r="E1" s="231"/>
      <c r="F1" s="231"/>
      <c r="G1" s="231"/>
      <c r="H1" s="231"/>
      <c r="I1" s="231"/>
      <c r="J1" s="231"/>
      <c r="K1" s="231"/>
      <c r="L1" s="1466" t="s">
        <v>339</v>
      </c>
      <c r="M1" s="1466"/>
      <c r="N1" s="1466"/>
      <c r="O1" s="1466"/>
      <c r="P1" s="138"/>
    </row>
    <row r="2" spans="1:16" ht="6" customHeight="1">
      <c r="A2" s="138"/>
      <c r="B2" s="243"/>
      <c r="C2" s="411"/>
      <c r="D2" s="411"/>
      <c r="E2" s="230"/>
      <c r="F2" s="230"/>
      <c r="G2" s="230"/>
      <c r="H2" s="230"/>
      <c r="I2" s="230"/>
      <c r="J2" s="230"/>
      <c r="K2" s="230"/>
      <c r="L2" s="230"/>
      <c r="M2" s="230"/>
      <c r="N2" s="140"/>
      <c r="O2" s="140"/>
      <c r="P2" s="138"/>
    </row>
    <row r="3" spans="1:16" ht="13.5" customHeight="1" thickBot="1">
      <c r="A3" s="138"/>
      <c r="B3" s="244"/>
      <c r="C3" s="141"/>
      <c r="D3" s="141"/>
      <c r="E3" s="141"/>
      <c r="F3" s="140"/>
      <c r="G3" s="140"/>
      <c r="H3" s="140"/>
      <c r="I3" s="140"/>
      <c r="J3" s="140"/>
      <c r="K3" s="140"/>
      <c r="L3" s="585"/>
      <c r="M3" s="585"/>
      <c r="N3" s="585" t="s">
        <v>70</v>
      </c>
      <c r="O3" s="585"/>
      <c r="P3" s="585"/>
    </row>
    <row r="4" spans="1:16" ht="15" customHeight="1" thickBot="1">
      <c r="A4" s="138"/>
      <c r="B4" s="244"/>
      <c r="C4" s="260" t="s">
        <v>314</v>
      </c>
      <c r="D4" s="264"/>
      <c r="E4" s="264"/>
      <c r="F4" s="264"/>
      <c r="G4" s="264"/>
      <c r="H4" s="264"/>
      <c r="I4" s="264"/>
      <c r="J4" s="264"/>
      <c r="K4" s="264"/>
      <c r="L4" s="264"/>
      <c r="M4" s="264"/>
      <c r="N4" s="265"/>
      <c r="O4" s="585"/>
      <c r="P4" s="585"/>
    </row>
    <row r="5" spans="1:16" ht="7.5" customHeight="1">
      <c r="A5" s="138"/>
      <c r="B5" s="244"/>
      <c r="C5" s="1467" t="s">
        <v>85</v>
      </c>
      <c r="D5" s="1467"/>
      <c r="E5" s="140"/>
      <c r="F5" s="14"/>
      <c r="G5" s="140"/>
      <c r="H5" s="140"/>
      <c r="I5" s="140"/>
      <c r="J5" s="140"/>
      <c r="K5" s="140"/>
      <c r="L5" s="585"/>
      <c r="M5" s="585"/>
      <c r="N5" s="585"/>
      <c r="O5" s="585"/>
      <c r="P5" s="585"/>
    </row>
    <row r="6" spans="1:16" ht="13.5" customHeight="1">
      <c r="A6" s="138"/>
      <c r="B6" s="244"/>
      <c r="C6" s="1468"/>
      <c r="D6" s="1468"/>
      <c r="E6" s="84">
        <v>1999</v>
      </c>
      <c r="F6" s="84"/>
      <c r="G6" s="140"/>
      <c r="H6" s="85">
        <v>2008</v>
      </c>
      <c r="I6" s="85">
        <v>2009</v>
      </c>
      <c r="J6" s="85">
        <v>2010</v>
      </c>
      <c r="K6" s="85">
        <v>2011</v>
      </c>
      <c r="L6" s="85">
        <v>2012</v>
      </c>
      <c r="M6" s="85">
        <v>2013</v>
      </c>
      <c r="N6" s="85">
        <v>2014</v>
      </c>
      <c r="O6" s="585"/>
      <c r="P6" s="585"/>
    </row>
    <row r="7" spans="1:16" ht="2.25" customHeight="1">
      <c r="A7" s="138"/>
      <c r="B7" s="244"/>
      <c r="C7" s="86"/>
      <c r="D7" s="86"/>
      <c r="E7" s="14"/>
      <c r="F7" s="14"/>
      <c r="G7" s="140"/>
      <c r="H7" s="14"/>
      <c r="I7" s="14"/>
      <c r="J7" s="14"/>
      <c r="K7" s="14"/>
      <c r="L7" s="14"/>
      <c r="M7" s="14"/>
      <c r="N7" s="14"/>
      <c r="O7" s="585"/>
      <c r="P7" s="585"/>
    </row>
    <row r="8" spans="1:16" ht="18.75" customHeight="1">
      <c r="A8" s="138"/>
      <c r="B8" s="244"/>
      <c r="C8" s="1469" t="s">
        <v>313</v>
      </c>
      <c r="D8" s="1469"/>
      <c r="E8" s="1469"/>
      <c r="F8" s="1469"/>
      <c r="G8" s="229"/>
      <c r="H8" s="1472">
        <v>426</v>
      </c>
      <c r="I8" s="1472">
        <v>450</v>
      </c>
      <c r="J8" s="1472">
        <v>475</v>
      </c>
      <c r="K8" s="1472">
        <v>485</v>
      </c>
      <c r="L8" s="1472">
        <v>485</v>
      </c>
      <c r="M8" s="1472">
        <v>485</v>
      </c>
      <c r="N8" s="1472">
        <v>505</v>
      </c>
      <c r="O8" s="203"/>
      <c r="P8" s="203"/>
    </row>
    <row r="9" spans="1:16" ht="4.5" customHeight="1">
      <c r="A9" s="138"/>
      <c r="B9" s="244"/>
      <c r="C9" s="1469"/>
      <c r="D9" s="1469"/>
      <c r="E9" s="1469"/>
      <c r="F9" s="1469"/>
      <c r="G9" s="229"/>
      <c r="H9" s="1472"/>
      <c r="I9" s="1472"/>
      <c r="J9" s="1472"/>
      <c r="K9" s="1472"/>
      <c r="L9" s="1472"/>
      <c r="M9" s="1472"/>
      <c r="N9" s="1472"/>
      <c r="O9" s="203"/>
      <c r="P9" s="203"/>
    </row>
    <row r="10" spans="1:16" s="144" customFormat="1" ht="10.5" customHeight="1">
      <c r="A10" s="142"/>
      <c r="B10" s="245"/>
      <c r="C10" s="1469"/>
      <c r="D10" s="1469"/>
      <c r="E10" s="1469"/>
      <c r="F10" s="1469"/>
      <c r="G10" s="263"/>
      <c r="H10" s="1472"/>
      <c r="I10" s="1472"/>
      <c r="J10" s="1472"/>
      <c r="K10" s="1472"/>
      <c r="L10" s="1472"/>
      <c r="M10" s="1472"/>
      <c r="N10" s="1472"/>
      <c r="O10" s="203"/>
      <c r="P10" s="203"/>
    </row>
    <row r="11" spans="1:16" ht="31.5" customHeight="1">
      <c r="A11" s="138"/>
      <c r="B11" s="246"/>
      <c r="C11" s="202" t="s">
        <v>299</v>
      </c>
      <c r="D11" s="202"/>
      <c r="E11" s="199"/>
      <c r="F11" s="199"/>
      <c r="G11" s="201"/>
      <c r="H11" s="200" t="s">
        <v>298</v>
      </c>
      <c r="I11" s="200" t="s">
        <v>297</v>
      </c>
      <c r="J11" s="200" t="s">
        <v>296</v>
      </c>
      <c r="K11" s="200" t="s">
        <v>295</v>
      </c>
      <c r="L11" s="579" t="s">
        <v>357</v>
      </c>
      <c r="M11" s="579" t="s">
        <v>357</v>
      </c>
      <c r="N11" s="200" t="s">
        <v>445</v>
      </c>
      <c r="O11" s="200"/>
      <c r="P11" s="200"/>
    </row>
    <row r="12" spans="1:16" s="144" customFormat="1" ht="18" customHeight="1">
      <c r="A12" s="142"/>
      <c r="B12" s="245"/>
      <c r="C12" s="145" t="s">
        <v>294</v>
      </c>
      <c r="D12" s="145"/>
      <c r="E12" s="199"/>
      <c r="F12" s="199"/>
      <c r="G12" s="143"/>
      <c r="H12" s="199" t="s">
        <v>293</v>
      </c>
      <c r="I12" s="199" t="s">
        <v>292</v>
      </c>
      <c r="J12" s="199" t="s">
        <v>291</v>
      </c>
      <c r="K12" s="199" t="s">
        <v>290</v>
      </c>
      <c r="L12" s="579" t="s">
        <v>357</v>
      </c>
      <c r="M12" s="579" t="s">
        <v>357</v>
      </c>
      <c r="N12" s="579" t="s">
        <v>446</v>
      </c>
      <c r="O12" s="199"/>
      <c r="P12" s="199"/>
    </row>
    <row r="13" spans="1:16" ht="27.75" customHeight="1" thickBot="1">
      <c r="A13" s="138"/>
      <c r="B13" s="244"/>
      <c r="C13" s="587" t="s">
        <v>358</v>
      </c>
      <c r="D13" s="586"/>
      <c r="E13" s="140"/>
      <c r="F13" s="140"/>
      <c r="G13" s="140"/>
      <c r="H13" s="140"/>
      <c r="I13" s="140"/>
      <c r="J13" s="140"/>
      <c r="K13" s="140"/>
      <c r="L13" s="140"/>
      <c r="M13" s="140"/>
      <c r="N13" s="585"/>
      <c r="O13" s="140"/>
      <c r="P13" s="138"/>
    </row>
    <row r="14" spans="1:16" s="144" customFormat="1" ht="13.5" customHeight="1" thickBot="1">
      <c r="A14" s="142"/>
      <c r="B14" s="245"/>
      <c r="C14" s="260" t="s">
        <v>289</v>
      </c>
      <c r="D14" s="261"/>
      <c r="E14" s="261"/>
      <c r="F14" s="261"/>
      <c r="G14" s="261"/>
      <c r="H14" s="261"/>
      <c r="I14" s="261"/>
      <c r="J14" s="261"/>
      <c r="K14" s="261"/>
      <c r="L14" s="261"/>
      <c r="M14" s="261"/>
      <c r="N14" s="262"/>
      <c r="O14" s="140"/>
      <c r="P14" s="138"/>
    </row>
    <row r="15" spans="1:16" ht="7.5" customHeight="1">
      <c r="A15" s="138"/>
      <c r="B15" s="244"/>
      <c r="C15" s="1470" t="s">
        <v>286</v>
      </c>
      <c r="D15" s="1470"/>
      <c r="E15" s="146"/>
      <c r="F15" s="146"/>
      <c r="G15" s="87"/>
      <c r="H15" s="147"/>
      <c r="I15" s="147"/>
      <c r="J15" s="147"/>
      <c r="K15" s="147"/>
      <c r="L15" s="147"/>
      <c r="M15" s="147"/>
      <c r="N15" s="147"/>
      <c r="O15" s="140"/>
      <c r="P15" s="138"/>
    </row>
    <row r="16" spans="1:16" ht="13.5" customHeight="1">
      <c r="A16" s="138"/>
      <c r="B16" s="244"/>
      <c r="C16" s="1471"/>
      <c r="D16" s="1471"/>
      <c r="E16" s="146"/>
      <c r="F16" s="146"/>
      <c r="G16" s="87"/>
      <c r="H16" s="1160">
        <v>2011</v>
      </c>
      <c r="I16" s="1473">
        <v>2012</v>
      </c>
      <c r="J16" s="1473"/>
      <c r="K16" s="1473">
        <v>2013</v>
      </c>
      <c r="L16" s="1473"/>
      <c r="M16" s="1473">
        <v>2014</v>
      </c>
      <c r="N16" s="1473"/>
      <c r="O16" s="140"/>
      <c r="P16" s="138"/>
    </row>
    <row r="17" spans="1:16" ht="12.75" customHeight="1">
      <c r="A17" s="138"/>
      <c r="B17" s="244"/>
      <c r="C17" s="146"/>
      <c r="D17" s="146"/>
      <c r="E17" s="146"/>
      <c r="F17" s="146"/>
      <c r="G17" s="87"/>
      <c r="H17" s="733" t="s">
        <v>86</v>
      </c>
      <c r="I17" s="732" t="s">
        <v>87</v>
      </c>
      <c r="J17" s="494" t="s">
        <v>86</v>
      </c>
      <c r="K17" s="732" t="s">
        <v>87</v>
      </c>
      <c r="L17" s="494" t="s">
        <v>86</v>
      </c>
      <c r="M17" s="987" t="s">
        <v>87</v>
      </c>
      <c r="N17" s="733" t="s">
        <v>86</v>
      </c>
      <c r="O17" s="140"/>
      <c r="P17" s="138"/>
    </row>
    <row r="18" spans="1:16" ht="4.5" customHeight="1">
      <c r="A18" s="138"/>
      <c r="B18" s="244"/>
      <c r="C18" s="146"/>
      <c r="D18" s="146"/>
      <c r="E18" s="146"/>
      <c r="F18" s="146"/>
      <c r="G18" s="87"/>
      <c r="H18" s="415"/>
      <c r="I18" s="415"/>
      <c r="J18" s="415"/>
      <c r="K18" s="415"/>
      <c r="L18" s="415"/>
      <c r="M18" s="1181"/>
      <c r="N18" s="415"/>
      <c r="O18" s="147"/>
      <c r="P18" s="138"/>
    </row>
    <row r="19" spans="1:16" ht="15" customHeight="1">
      <c r="A19" s="138"/>
      <c r="B19" s="244"/>
      <c r="C19" s="223" t="s">
        <v>312</v>
      </c>
      <c r="D19" s="257"/>
      <c r="E19" s="251"/>
      <c r="F19" s="251"/>
      <c r="G19" s="259"/>
      <c r="H19" s="256">
        <v>971.52</v>
      </c>
      <c r="I19" s="581">
        <v>950.38</v>
      </c>
      <c r="J19" s="581">
        <v>962.38</v>
      </c>
      <c r="K19" s="581">
        <v>962.96</v>
      </c>
      <c r="L19" s="581">
        <v>958.81</v>
      </c>
      <c r="M19" s="1185">
        <v>945.78</v>
      </c>
      <c r="N19" s="581">
        <v>946.97</v>
      </c>
      <c r="O19" s="147"/>
      <c r="P19" s="138"/>
    </row>
    <row r="20" spans="1:16" ht="13.5" customHeight="1">
      <c r="A20" s="138"/>
      <c r="B20" s="244"/>
      <c r="C20" s="590" t="s">
        <v>72</v>
      </c>
      <c r="D20" s="148"/>
      <c r="E20" s="146"/>
      <c r="F20" s="146"/>
      <c r="G20" s="87"/>
      <c r="H20" s="181">
        <v>1053.68</v>
      </c>
      <c r="I20" s="582">
        <v>1033.26</v>
      </c>
      <c r="J20" s="582">
        <v>1043.17</v>
      </c>
      <c r="K20" s="582">
        <v>1043.8499999999999</v>
      </c>
      <c r="L20" s="582">
        <v>1037.9100000000001</v>
      </c>
      <c r="M20" s="1186">
        <v>1032.19</v>
      </c>
      <c r="N20" s="582">
        <v>1033.18</v>
      </c>
      <c r="O20" s="147"/>
      <c r="P20" s="138"/>
    </row>
    <row r="21" spans="1:16" ht="13.5" customHeight="1">
      <c r="A21" s="138"/>
      <c r="B21" s="244"/>
      <c r="C21" s="590" t="s">
        <v>71</v>
      </c>
      <c r="D21" s="148"/>
      <c r="E21" s="146"/>
      <c r="F21" s="146"/>
      <c r="G21" s="87"/>
      <c r="H21" s="181">
        <v>858.3</v>
      </c>
      <c r="I21" s="582">
        <v>839.63</v>
      </c>
      <c r="J21" s="582">
        <v>856.25</v>
      </c>
      <c r="K21" s="582">
        <v>857.33</v>
      </c>
      <c r="L21" s="582">
        <v>853.8</v>
      </c>
      <c r="M21" s="1186">
        <v>840.78</v>
      </c>
      <c r="N21" s="582">
        <v>842.98</v>
      </c>
      <c r="O21" s="147"/>
      <c r="P21" s="138"/>
    </row>
    <row r="22" spans="1:16" ht="6.75" customHeight="1">
      <c r="A22" s="138"/>
      <c r="B22" s="244"/>
      <c r="C22" s="176"/>
      <c r="D22" s="148"/>
      <c r="E22" s="146"/>
      <c r="F22" s="146"/>
      <c r="G22" s="87"/>
      <c r="H22" s="87"/>
      <c r="I22" s="591"/>
      <c r="J22" s="591"/>
      <c r="K22" s="591"/>
      <c r="L22" s="591"/>
      <c r="M22" s="1187"/>
      <c r="N22" s="591"/>
      <c r="O22" s="147"/>
      <c r="P22" s="138"/>
    </row>
    <row r="23" spans="1:16" ht="15" customHeight="1">
      <c r="A23" s="138"/>
      <c r="B23" s="244"/>
      <c r="C23" s="223" t="s">
        <v>311</v>
      </c>
      <c r="D23" s="257"/>
      <c r="E23" s="251"/>
      <c r="F23" s="251"/>
      <c r="G23" s="255"/>
      <c r="H23" s="256">
        <v>1142.5999999999999</v>
      </c>
      <c r="I23" s="581">
        <v>1114.97</v>
      </c>
      <c r="J23" s="581">
        <v>1123.5</v>
      </c>
      <c r="K23" s="581">
        <v>1124.83</v>
      </c>
      <c r="L23" s="581">
        <v>1125.5899999999999</v>
      </c>
      <c r="M23" s="1197">
        <v>1120.4000000000001</v>
      </c>
      <c r="N23" s="581">
        <v>1124.49</v>
      </c>
      <c r="O23" s="147"/>
      <c r="P23" s="138"/>
    </row>
    <row r="24" spans="1:16" s="150" customFormat="1" ht="13.5" customHeight="1">
      <c r="A24" s="149"/>
      <c r="B24" s="247"/>
      <c r="C24" s="590" t="s">
        <v>72</v>
      </c>
      <c r="D24" s="148"/>
      <c r="E24" s="146"/>
      <c r="F24" s="146"/>
      <c r="G24" s="87"/>
      <c r="H24" s="181">
        <v>1254.07</v>
      </c>
      <c r="I24" s="582">
        <v>1226.07</v>
      </c>
      <c r="J24" s="582">
        <v>1231.47</v>
      </c>
      <c r="K24" s="582">
        <v>1232.1199999999999</v>
      </c>
      <c r="L24" s="582">
        <v>1233.47</v>
      </c>
      <c r="M24" s="1182">
        <v>1241.71</v>
      </c>
      <c r="N24" s="582">
        <v>1246.24</v>
      </c>
      <c r="O24" s="146"/>
      <c r="P24" s="149"/>
    </row>
    <row r="25" spans="1:16" s="150" customFormat="1" ht="13.5" customHeight="1">
      <c r="A25" s="149"/>
      <c r="B25" s="247"/>
      <c r="C25" s="590" t="s">
        <v>71</v>
      </c>
      <c r="D25" s="148"/>
      <c r="E25" s="146"/>
      <c r="F25" s="146"/>
      <c r="G25" s="87"/>
      <c r="H25" s="181">
        <v>988.98</v>
      </c>
      <c r="I25" s="582">
        <v>966.48</v>
      </c>
      <c r="J25" s="582">
        <v>981.64</v>
      </c>
      <c r="K25" s="582">
        <v>984.61</v>
      </c>
      <c r="L25" s="582">
        <v>982.36</v>
      </c>
      <c r="M25" s="1186">
        <v>972.99</v>
      </c>
      <c r="N25" s="582">
        <v>977.62</v>
      </c>
      <c r="O25" s="146"/>
      <c r="P25" s="149"/>
    </row>
    <row r="26" spans="1:16" ht="6.75" customHeight="1">
      <c r="A26" s="138"/>
      <c r="B26" s="244"/>
      <c r="C26" s="495"/>
      <c r="D26" s="148"/>
      <c r="E26" s="146"/>
      <c r="F26" s="146"/>
      <c r="G26" s="87"/>
      <c r="H26" s="87"/>
      <c r="I26" s="591"/>
      <c r="J26" s="591"/>
      <c r="K26" s="591"/>
      <c r="L26" s="591"/>
      <c r="M26" s="1187"/>
      <c r="N26" s="591"/>
      <c r="O26" s="147"/>
      <c r="P26" s="138"/>
    </row>
    <row r="27" spans="1:16" ht="15" customHeight="1">
      <c r="A27" s="138"/>
      <c r="B27" s="244"/>
      <c r="C27" s="223" t="s">
        <v>310</v>
      </c>
      <c r="D27" s="257"/>
      <c r="E27" s="251"/>
      <c r="F27" s="251"/>
      <c r="G27" s="258"/>
      <c r="H27" s="583">
        <f t="shared" ref="H27" si="0">H19/H23*100</f>
        <v>85.027131104498523</v>
      </c>
      <c r="I27" s="583">
        <f t="shared" ref="I27:N27" si="1">I19/I23*100</f>
        <v>85.238167843080987</v>
      </c>
      <c r="J27" s="583">
        <f t="shared" si="1"/>
        <v>85.659101023586999</v>
      </c>
      <c r="K27" s="583">
        <f t="shared" si="1"/>
        <v>85.609380973124843</v>
      </c>
      <c r="L27" s="583">
        <f t="shared" si="1"/>
        <v>85.182881866398958</v>
      </c>
      <c r="M27" s="1189">
        <f t="shared" si="1"/>
        <v>84.41449482327738</v>
      </c>
      <c r="N27" s="583">
        <f t="shared" si="1"/>
        <v>84.21328780158116</v>
      </c>
      <c r="O27" s="147"/>
      <c r="P27" s="138"/>
    </row>
    <row r="28" spans="1:16" ht="13.5" customHeight="1">
      <c r="A28" s="138"/>
      <c r="B28" s="244"/>
      <c r="C28" s="590" t="s">
        <v>72</v>
      </c>
      <c r="D28" s="148"/>
      <c r="E28" s="146"/>
      <c r="F28" s="146"/>
      <c r="G28" s="198"/>
      <c r="H28" s="797">
        <f t="shared" ref="H28:I28" si="2">H20/H24*100</f>
        <v>84.020828183434745</v>
      </c>
      <c r="I28" s="797">
        <f t="shared" si="2"/>
        <v>84.274144216888118</v>
      </c>
      <c r="J28" s="797">
        <f t="shared" ref="J28:L28" si="3">J20/J24*100</f>
        <v>84.709331124590932</v>
      </c>
      <c r="K28" s="797">
        <f t="shared" si="3"/>
        <v>84.719832483848975</v>
      </c>
      <c r="L28" s="797">
        <f t="shared" si="3"/>
        <v>84.145540629281626</v>
      </c>
      <c r="M28" s="1190">
        <f>M20/M24*100</f>
        <v>83.126494914271447</v>
      </c>
      <c r="N28" s="797">
        <f>N20/N24*100</f>
        <v>82.903774553858014</v>
      </c>
      <c r="O28" s="147"/>
      <c r="P28" s="138"/>
    </row>
    <row r="29" spans="1:16" ht="13.5" customHeight="1">
      <c r="A29" s="138"/>
      <c r="B29" s="244"/>
      <c r="C29" s="590" t="s">
        <v>71</v>
      </c>
      <c r="D29" s="148"/>
      <c r="E29" s="146"/>
      <c r="F29" s="146"/>
      <c r="G29" s="198"/>
      <c r="H29" s="797">
        <f t="shared" ref="H29:I29" si="4">H21/H25*100</f>
        <v>86.786385973427159</v>
      </c>
      <c r="I29" s="797">
        <f t="shared" si="4"/>
        <v>86.875051734127979</v>
      </c>
      <c r="J29" s="797">
        <f t="shared" ref="J29:M29" si="5">J21/J25*100</f>
        <v>87.226478138625168</v>
      </c>
      <c r="K29" s="797">
        <f t="shared" si="5"/>
        <v>87.073054305765737</v>
      </c>
      <c r="L29" s="797">
        <f t="shared" si="5"/>
        <v>86.913147929475954</v>
      </c>
      <c r="M29" s="1190">
        <f t="shared" si="5"/>
        <v>86.411987790213658</v>
      </c>
      <c r="N29" s="797">
        <f>N21/N25*100</f>
        <v>86.227777664123067</v>
      </c>
      <c r="O29" s="147"/>
      <c r="P29" s="138"/>
    </row>
    <row r="30" spans="1:16" ht="6.75" customHeight="1">
      <c r="A30" s="138"/>
      <c r="B30" s="244"/>
      <c r="C30" s="176"/>
      <c r="D30" s="148"/>
      <c r="E30" s="146"/>
      <c r="F30" s="146"/>
      <c r="G30" s="197"/>
      <c r="H30" s="584"/>
      <c r="I30" s="584"/>
      <c r="J30" s="584"/>
      <c r="K30" s="584"/>
      <c r="L30" s="584"/>
      <c r="M30" s="1191"/>
      <c r="N30" s="584"/>
      <c r="O30" s="147"/>
      <c r="P30" s="138"/>
    </row>
    <row r="31" spans="1:16" ht="23.25" customHeight="1">
      <c r="A31" s="138"/>
      <c r="B31" s="244"/>
      <c r="C31" s="1454" t="s">
        <v>309</v>
      </c>
      <c r="D31" s="1454"/>
      <c r="E31" s="1454"/>
      <c r="F31" s="1454"/>
      <c r="G31" s="255"/>
      <c r="H31" s="256">
        <v>11.3</v>
      </c>
      <c r="I31" s="581">
        <v>12.7</v>
      </c>
      <c r="J31" s="581">
        <v>12.9</v>
      </c>
      <c r="K31" s="581">
        <v>11.7</v>
      </c>
      <c r="L31" s="581">
        <v>12</v>
      </c>
      <c r="M31" s="1185">
        <v>13.2</v>
      </c>
      <c r="N31" s="581">
        <v>19.600000000000001</v>
      </c>
      <c r="O31" s="147"/>
      <c r="P31" s="138"/>
    </row>
    <row r="32" spans="1:16" ht="13.5" customHeight="1">
      <c r="A32" s="149"/>
      <c r="B32" s="247"/>
      <c r="C32" s="590" t="s">
        <v>288</v>
      </c>
      <c r="D32" s="148"/>
      <c r="E32" s="146"/>
      <c r="F32" s="146"/>
      <c r="G32" s="87"/>
      <c r="H32" s="181">
        <v>8.3000000000000007</v>
      </c>
      <c r="I32" s="582">
        <v>10</v>
      </c>
      <c r="J32" s="582">
        <v>10.1</v>
      </c>
      <c r="K32" s="582">
        <v>9.1999999999999993</v>
      </c>
      <c r="L32" s="582">
        <v>8.6999999999999993</v>
      </c>
      <c r="M32" s="1182">
        <v>8.1</v>
      </c>
      <c r="N32" s="582">
        <v>15.1</v>
      </c>
      <c r="P32" s="138"/>
    </row>
    <row r="33" spans="1:16" ht="13.5" customHeight="1">
      <c r="A33" s="138"/>
      <c r="B33" s="244"/>
      <c r="C33" s="590" t="s">
        <v>287</v>
      </c>
      <c r="D33" s="148"/>
      <c r="E33" s="146"/>
      <c r="F33" s="146"/>
      <c r="G33" s="87"/>
      <c r="H33" s="181">
        <v>15.3</v>
      </c>
      <c r="I33" s="582">
        <v>16.399999999999999</v>
      </c>
      <c r="J33" s="582">
        <v>16.600000000000001</v>
      </c>
      <c r="K33" s="582">
        <v>15.1</v>
      </c>
      <c r="L33" s="582">
        <v>16.5</v>
      </c>
      <c r="M33" s="1182">
        <v>19.3</v>
      </c>
      <c r="N33" s="582">
        <v>25</v>
      </c>
      <c r="O33" s="147"/>
      <c r="P33" s="138"/>
    </row>
    <row r="34" spans="1:16" ht="22.5" customHeight="1" thickBot="1">
      <c r="A34" s="138"/>
      <c r="B34" s="244"/>
      <c r="C34" s="176"/>
      <c r="D34" s="148"/>
      <c r="E34" s="146"/>
      <c r="F34" s="146"/>
      <c r="G34" s="1464"/>
      <c r="H34" s="1464"/>
      <c r="I34" s="1464"/>
      <c r="J34" s="1464"/>
      <c r="K34" s="1464"/>
      <c r="L34" s="1464"/>
      <c r="M34" s="1465"/>
      <c r="N34" s="1465"/>
      <c r="O34" s="147"/>
      <c r="P34" s="138"/>
    </row>
    <row r="35" spans="1:16" ht="30.75" customHeight="1" thickBot="1">
      <c r="A35" s="138"/>
      <c r="B35" s="244"/>
      <c r="C35" s="1456" t="s">
        <v>308</v>
      </c>
      <c r="D35" s="1457"/>
      <c r="E35" s="1457"/>
      <c r="F35" s="1457"/>
      <c r="G35" s="1457"/>
      <c r="H35" s="1457"/>
      <c r="I35" s="1457"/>
      <c r="J35" s="1457"/>
      <c r="K35" s="1457"/>
      <c r="L35" s="1457"/>
      <c r="M35" s="1457"/>
      <c r="N35" s="1458"/>
      <c r="O35" s="191"/>
      <c r="P35" s="138"/>
    </row>
    <row r="36" spans="1:16" ht="7.5" customHeight="1">
      <c r="A36" s="138"/>
      <c r="B36" s="244"/>
      <c r="C36" s="1459" t="s">
        <v>286</v>
      </c>
      <c r="D36" s="1459"/>
      <c r="E36" s="194"/>
      <c r="F36" s="193"/>
      <c r="G36" s="151"/>
      <c r="H36" s="152"/>
      <c r="I36" s="152"/>
      <c r="J36" s="152"/>
      <c r="K36" s="152"/>
      <c r="L36" s="152"/>
      <c r="M36" s="152"/>
      <c r="N36" s="152"/>
      <c r="O36" s="191"/>
      <c r="P36" s="138"/>
    </row>
    <row r="37" spans="1:16" ht="36" customHeight="1">
      <c r="A37" s="138"/>
      <c r="B37" s="244"/>
      <c r="C37" s="1460"/>
      <c r="D37" s="1460"/>
      <c r="E37" s="196"/>
      <c r="F37" s="196"/>
      <c r="G37" s="196"/>
      <c r="H37" s="196"/>
      <c r="I37" s="1461" t="s">
        <v>285</v>
      </c>
      <c r="J37" s="1462"/>
      <c r="K37" s="1463" t="s">
        <v>284</v>
      </c>
      <c r="L37" s="1462"/>
      <c r="M37" s="1463" t="s">
        <v>283</v>
      </c>
      <c r="N37" s="1461"/>
      <c r="O37" s="191"/>
      <c r="P37" s="138"/>
    </row>
    <row r="38" spans="1:16" s="144" customFormat="1" ht="25.5" customHeight="1">
      <c r="A38" s="142"/>
      <c r="B38" s="245"/>
      <c r="C38" s="196"/>
      <c r="D38" s="196"/>
      <c r="E38" s="196"/>
      <c r="F38" s="196"/>
      <c r="G38" s="196"/>
      <c r="H38" s="196"/>
      <c r="I38" s="986" t="s">
        <v>450</v>
      </c>
      <c r="J38" s="986" t="s">
        <v>473</v>
      </c>
      <c r="K38" s="986" t="s">
        <v>450</v>
      </c>
      <c r="L38" s="986" t="s">
        <v>473</v>
      </c>
      <c r="M38" s="986" t="s">
        <v>450</v>
      </c>
      <c r="N38" s="986" t="s">
        <v>473</v>
      </c>
      <c r="O38" s="195"/>
      <c r="P38" s="142"/>
    </row>
    <row r="39" spans="1:16" ht="15" customHeight="1">
      <c r="A39" s="138"/>
      <c r="B39" s="244"/>
      <c r="C39" s="223" t="s">
        <v>68</v>
      </c>
      <c r="D39" s="250"/>
      <c r="E39" s="251"/>
      <c r="F39" s="252"/>
      <c r="G39" s="253"/>
      <c r="H39" s="254"/>
      <c r="I39" s="1183">
        <v>945.78</v>
      </c>
      <c r="J39" s="1183">
        <v>946.97</v>
      </c>
      <c r="K39" s="1183">
        <v>1120.4000000000001</v>
      </c>
      <c r="L39" s="1183">
        <v>1124.49</v>
      </c>
      <c r="M39" s="1183">
        <v>13.172591882281923</v>
      </c>
      <c r="N39" s="1183">
        <v>19.5789648200032</v>
      </c>
      <c r="O39" s="191"/>
      <c r="P39" s="138"/>
    </row>
    <row r="40" spans="1:16" ht="13.5" customHeight="1">
      <c r="A40" s="138"/>
      <c r="B40" s="244"/>
      <c r="C40" s="102" t="s">
        <v>282</v>
      </c>
      <c r="D40" s="205"/>
      <c r="E40" s="205"/>
      <c r="F40" s="205"/>
      <c r="G40" s="205"/>
      <c r="H40" s="205"/>
      <c r="I40" s="1188">
        <v>945.94</v>
      </c>
      <c r="J40" s="1188">
        <v>955.85</v>
      </c>
      <c r="K40" s="582">
        <v>1195.69</v>
      </c>
      <c r="L40" s="582">
        <v>1217.81</v>
      </c>
      <c r="M40" s="1184">
        <v>9.2004315438468893</v>
      </c>
      <c r="N40" s="1184">
        <v>9.0855127750069968</v>
      </c>
      <c r="O40" s="1166"/>
      <c r="P40" s="908"/>
    </row>
    <row r="41" spans="1:16" ht="13.5" customHeight="1">
      <c r="A41" s="138"/>
      <c r="B41" s="244"/>
      <c r="C41" s="102" t="s">
        <v>281</v>
      </c>
      <c r="D41" s="205"/>
      <c r="E41" s="205"/>
      <c r="F41" s="205"/>
      <c r="G41" s="205"/>
      <c r="H41" s="205"/>
      <c r="I41" s="1188">
        <v>871.81</v>
      </c>
      <c r="J41" s="1188">
        <v>876.68</v>
      </c>
      <c r="K41" s="582">
        <v>1014.83</v>
      </c>
      <c r="L41" s="582">
        <v>1021.63</v>
      </c>
      <c r="M41" s="1184">
        <v>15.524069074964947</v>
      </c>
      <c r="N41" s="1184">
        <v>24.847789950019443</v>
      </c>
      <c r="O41" s="1166"/>
      <c r="P41" s="908"/>
    </row>
    <row r="42" spans="1:16" ht="13.5" customHeight="1">
      <c r="A42" s="138"/>
      <c r="B42" s="244"/>
      <c r="C42" s="102" t="s">
        <v>280</v>
      </c>
      <c r="D42" s="192"/>
      <c r="E42" s="192"/>
      <c r="F42" s="192"/>
      <c r="G42" s="192"/>
      <c r="H42" s="192"/>
      <c r="I42" s="1188">
        <v>2046.25</v>
      </c>
      <c r="J42" s="1188">
        <v>2053.4</v>
      </c>
      <c r="K42" s="580">
        <v>2968.33</v>
      </c>
      <c r="L42" s="580">
        <v>3024.89</v>
      </c>
      <c r="M42" s="1184">
        <v>0</v>
      </c>
      <c r="N42" s="1184">
        <v>7.5824165209747982E-2</v>
      </c>
      <c r="O42" s="1166"/>
      <c r="P42" s="908"/>
    </row>
    <row r="43" spans="1:16" ht="13.5" customHeight="1">
      <c r="A43" s="138"/>
      <c r="B43" s="244"/>
      <c r="C43" s="102" t="s">
        <v>279</v>
      </c>
      <c r="D43" s="192"/>
      <c r="E43" s="192"/>
      <c r="F43" s="192"/>
      <c r="G43" s="192"/>
      <c r="H43" s="192"/>
      <c r="I43" s="1188">
        <v>923.43</v>
      </c>
      <c r="J43" s="1188">
        <v>937.81</v>
      </c>
      <c r="K43" s="582">
        <v>1117.9000000000001</v>
      </c>
      <c r="L43" s="582">
        <v>1154.57</v>
      </c>
      <c r="M43" s="1184">
        <v>9.6466097244316256</v>
      </c>
      <c r="N43" s="1184">
        <v>15.403971765786356</v>
      </c>
      <c r="O43" s="1166"/>
      <c r="P43" s="908"/>
    </row>
    <row r="44" spans="1:16" ht="13.5" customHeight="1">
      <c r="A44" s="138"/>
      <c r="B44" s="244"/>
      <c r="C44" s="102" t="s">
        <v>278</v>
      </c>
      <c r="D44" s="192"/>
      <c r="E44" s="192"/>
      <c r="F44" s="192"/>
      <c r="G44" s="192"/>
      <c r="H44" s="192"/>
      <c r="I44" s="1188">
        <v>853.69</v>
      </c>
      <c r="J44" s="1188">
        <v>858.61</v>
      </c>
      <c r="K44" s="580">
        <v>972.47</v>
      </c>
      <c r="L44" s="580">
        <v>985.44</v>
      </c>
      <c r="M44" s="1184">
        <v>11.940737155517409</v>
      </c>
      <c r="N44" s="1184">
        <v>20.763835880429255</v>
      </c>
      <c r="O44" s="1166"/>
      <c r="P44" s="908"/>
    </row>
    <row r="45" spans="1:16" ht="13.5" customHeight="1">
      <c r="A45" s="138"/>
      <c r="B45" s="244"/>
      <c r="C45" s="102" t="s">
        <v>354</v>
      </c>
      <c r="D45" s="192"/>
      <c r="E45" s="192"/>
      <c r="F45" s="192"/>
      <c r="G45" s="192"/>
      <c r="H45" s="192"/>
      <c r="I45" s="1188">
        <v>906.68</v>
      </c>
      <c r="J45" s="1188">
        <v>914.69</v>
      </c>
      <c r="K45" s="582">
        <v>1056.0899999999999</v>
      </c>
      <c r="L45" s="582">
        <v>1071.97</v>
      </c>
      <c r="M45" s="1184">
        <v>14.172594725360002</v>
      </c>
      <c r="N45" s="1184">
        <v>20.14774342812338</v>
      </c>
      <c r="O45" s="1166"/>
      <c r="P45" s="908"/>
    </row>
    <row r="46" spans="1:16" ht="13.5" customHeight="1">
      <c r="A46" s="138"/>
      <c r="B46" s="244"/>
      <c r="C46" s="102" t="s">
        <v>277</v>
      </c>
      <c r="D46" s="102"/>
      <c r="E46" s="102"/>
      <c r="F46" s="102"/>
      <c r="G46" s="102"/>
      <c r="H46" s="102"/>
      <c r="I46" s="1188">
        <v>1094.05</v>
      </c>
      <c r="J46" s="1188">
        <v>1069.6199999999999</v>
      </c>
      <c r="K46" s="580">
        <v>1517.46</v>
      </c>
      <c r="L46" s="580">
        <v>1445.78</v>
      </c>
      <c r="M46" s="1184">
        <v>4.8131862896388018</v>
      </c>
      <c r="N46" s="1184">
        <v>6.3246315920570826</v>
      </c>
      <c r="O46" s="1166"/>
      <c r="P46" s="908"/>
    </row>
    <row r="47" spans="1:16" ht="13.5" customHeight="1">
      <c r="A47" s="138"/>
      <c r="B47" s="244"/>
      <c r="C47" s="102" t="s">
        <v>276</v>
      </c>
      <c r="D47" s="192"/>
      <c r="E47" s="192"/>
      <c r="F47" s="192"/>
      <c r="G47" s="192"/>
      <c r="H47" s="192"/>
      <c r="I47" s="1188">
        <v>696.44</v>
      </c>
      <c r="J47" s="1188">
        <v>693.32</v>
      </c>
      <c r="K47" s="582">
        <v>756.21</v>
      </c>
      <c r="L47" s="582">
        <v>751.2</v>
      </c>
      <c r="M47" s="1184">
        <v>20.706804331829613</v>
      </c>
      <c r="N47" s="1184">
        <v>25.624516331806667</v>
      </c>
      <c r="O47" s="1166"/>
      <c r="P47" s="908"/>
    </row>
    <row r="48" spans="1:16" ht="13.5" customHeight="1">
      <c r="A48" s="138"/>
      <c r="B48" s="244"/>
      <c r="C48" s="102" t="s">
        <v>275</v>
      </c>
      <c r="D48" s="192"/>
      <c r="E48" s="192"/>
      <c r="F48" s="192"/>
      <c r="G48" s="192"/>
      <c r="H48" s="192"/>
      <c r="I48" s="1188">
        <v>1555.23</v>
      </c>
      <c r="J48" s="1188">
        <v>1554.91</v>
      </c>
      <c r="K48" s="580">
        <v>1848.16</v>
      </c>
      <c r="L48" s="580">
        <v>1840.56</v>
      </c>
      <c r="M48" s="1184">
        <v>2.5273399845118494</v>
      </c>
      <c r="N48" s="1184">
        <v>4.5660387047790412</v>
      </c>
      <c r="O48" s="1166"/>
      <c r="P48" s="908"/>
    </row>
    <row r="49" spans="1:16" ht="13.5" customHeight="1">
      <c r="A49" s="138"/>
      <c r="B49" s="244"/>
      <c r="C49" s="102" t="s">
        <v>274</v>
      </c>
      <c r="D49" s="192"/>
      <c r="E49" s="192"/>
      <c r="F49" s="192"/>
      <c r="G49" s="192"/>
      <c r="H49" s="192"/>
      <c r="I49" s="1188">
        <v>1609.33</v>
      </c>
      <c r="J49" s="1188">
        <v>1591.01</v>
      </c>
      <c r="K49" s="582">
        <v>2296.3200000000002</v>
      </c>
      <c r="L49" s="582">
        <v>2306.6799999999998</v>
      </c>
      <c r="M49" s="1184">
        <v>1.0782925719434477</v>
      </c>
      <c r="N49" s="1184">
        <v>1.7153395428598834</v>
      </c>
      <c r="O49" s="1166"/>
      <c r="P49" s="908"/>
    </row>
    <row r="50" spans="1:16" ht="13.5" customHeight="1">
      <c r="A50" s="138"/>
      <c r="B50" s="244"/>
      <c r="C50" s="102" t="s">
        <v>273</v>
      </c>
      <c r="D50" s="192"/>
      <c r="E50" s="192"/>
      <c r="F50" s="192"/>
      <c r="G50" s="192"/>
      <c r="H50" s="192"/>
      <c r="I50" s="1188">
        <v>1072.78</v>
      </c>
      <c r="J50" s="1188">
        <v>1007.92</v>
      </c>
      <c r="K50" s="580">
        <v>1192.8499999999999</v>
      </c>
      <c r="L50" s="580">
        <v>1130.75</v>
      </c>
      <c r="M50" s="1184">
        <v>10.541786581227235</v>
      </c>
      <c r="N50" s="1184">
        <v>20.576550262558236</v>
      </c>
      <c r="O50" s="1166"/>
      <c r="P50" s="908"/>
    </row>
    <row r="51" spans="1:16" ht="13.5" customHeight="1">
      <c r="A51" s="138"/>
      <c r="B51" s="244"/>
      <c r="C51" s="102" t="s">
        <v>272</v>
      </c>
      <c r="D51" s="192"/>
      <c r="E51" s="192"/>
      <c r="F51" s="192"/>
      <c r="G51" s="192"/>
      <c r="H51" s="192"/>
      <c r="I51" s="1188">
        <v>1280.69</v>
      </c>
      <c r="J51" s="1188">
        <v>1260.93</v>
      </c>
      <c r="K51" s="582">
        <v>1443.8</v>
      </c>
      <c r="L51" s="582">
        <v>1438.37</v>
      </c>
      <c r="M51" s="1184">
        <v>6.2772894985970069</v>
      </c>
      <c r="N51" s="1184">
        <v>7.9548568550493952</v>
      </c>
      <c r="O51" s="1166"/>
      <c r="P51" s="908"/>
    </row>
    <row r="52" spans="1:16" ht="13.5" customHeight="1">
      <c r="A52" s="138"/>
      <c r="B52" s="244"/>
      <c r="C52" s="102" t="s">
        <v>271</v>
      </c>
      <c r="D52" s="192"/>
      <c r="E52" s="192"/>
      <c r="F52" s="192"/>
      <c r="G52" s="192"/>
      <c r="H52" s="192"/>
      <c r="I52" s="1188">
        <v>732.62</v>
      </c>
      <c r="J52" s="1188">
        <v>742.9</v>
      </c>
      <c r="K52" s="580">
        <v>846.22</v>
      </c>
      <c r="L52" s="580">
        <v>870.2</v>
      </c>
      <c r="M52" s="1184">
        <v>16.821014638104213</v>
      </c>
      <c r="N52" s="1184">
        <v>24.31074875651732</v>
      </c>
      <c r="O52" s="1166"/>
      <c r="P52" s="908"/>
    </row>
    <row r="53" spans="1:16" ht="13.5" customHeight="1">
      <c r="A53" s="138"/>
      <c r="B53" s="244"/>
      <c r="C53" s="102" t="s">
        <v>270</v>
      </c>
      <c r="D53" s="192"/>
      <c r="E53" s="192"/>
      <c r="F53" s="192"/>
      <c r="G53" s="192"/>
      <c r="H53" s="192"/>
      <c r="I53" s="1188">
        <v>1178.8</v>
      </c>
      <c r="J53" s="1188">
        <v>1208.56</v>
      </c>
      <c r="K53" s="580">
        <v>1278.7</v>
      </c>
      <c r="L53" s="580">
        <v>1311.23</v>
      </c>
      <c r="M53" s="1184">
        <v>5.9406343088066151</v>
      </c>
      <c r="N53" s="1184">
        <v>8.3124847542989748</v>
      </c>
      <c r="O53" s="1166"/>
      <c r="P53" s="908"/>
    </row>
    <row r="54" spans="1:16" ht="13.5" customHeight="1">
      <c r="A54" s="138"/>
      <c r="B54" s="244"/>
      <c r="C54" s="102" t="s">
        <v>269</v>
      </c>
      <c r="D54" s="192"/>
      <c r="E54" s="192"/>
      <c r="F54" s="192"/>
      <c r="G54" s="192"/>
      <c r="H54" s="192"/>
      <c r="I54" s="1188">
        <v>759.35</v>
      </c>
      <c r="J54" s="1188">
        <v>757.57</v>
      </c>
      <c r="K54" s="580">
        <v>851.13</v>
      </c>
      <c r="L54" s="580">
        <v>843.11</v>
      </c>
      <c r="M54" s="1184">
        <v>14.429545195263907</v>
      </c>
      <c r="N54" s="1184">
        <v>21.41499319770061</v>
      </c>
      <c r="O54" s="1166"/>
      <c r="P54" s="908"/>
    </row>
    <row r="55" spans="1:16" ht="13.5" customHeight="1">
      <c r="A55" s="138"/>
      <c r="B55" s="244"/>
      <c r="C55" s="102" t="s">
        <v>268</v>
      </c>
      <c r="D55" s="192"/>
      <c r="E55" s="192"/>
      <c r="F55" s="192"/>
      <c r="G55" s="192"/>
      <c r="H55" s="192"/>
      <c r="I55" s="1188">
        <v>1418.42</v>
      </c>
      <c r="J55" s="1188">
        <v>1366.27</v>
      </c>
      <c r="K55" s="580">
        <v>1622.52</v>
      </c>
      <c r="L55" s="580">
        <v>1550.44</v>
      </c>
      <c r="M55" s="1184">
        <v>11.386112161624466</v>
      </c>
      <c r="N55" s="1184">
        <v>16.661361921343627</v>
      </c>
      <c r="O55" s="1166"/>
      <c r="P55" s="908"/>
    </row>
    <row r="56" spans="1:16" ht="13.5" customHeight="1">
      <c r="A56" s="138"/>
      <c r="B56" s="244"/>
      <c r="C56" s="102" t="s">
        <v>111</v>
      </c>
      <c r="D56" s="192"/>
      <c r="E56" s="192"/>
      <c r="F56" s="192"/>
      <c r="G56" s="192"/>
      <c r="H56" s="192"/>
      <c r="I56" s="1188">
        <v>956.17</v>
      </c>
      <c r="J56" s="1188">
        <v>935.87</v>
      </c>
      <c r="K56" s="580">
        <v>1071.02</v>
      </c>
      <c r="L56" s="580">
        <v>1052.08</v>
      </c>
      <c r="M56" s="1184">
        <v>20.396276502365193</v>
      </c>
      <c r="N56" s="1184">
        <v>29.373786819783671</v>
      </c>
      <c r="O56" s="1166"/>
      <c r="P56" s="908"/>
    </row>
    <row r="57" spans="1:16" ht="13.5" customHeight="1">
      <c r="A57" s="138"/>
      <c r="B57" s="244"/>
      <c r="C57" s="190" t="s">
        <v>366</v>
      </c>
      <c r="D57" s="140"/>
      <c r="E57" s="141"/>
      <c r="F57" s="188"/>
      <c r="G57" s="188"/>
      <c r="H57" s="249" t="s">
        <v>360</v>
      </c>
      <c r="I57" s="138"/>
      <c r="J57" s="146"/>
      <c r="K57" s="154"/>
      <c r="L57" s="188"/>
      <c r="M57" s="188"/>
      <c r="N57" s="188"/>
      <c r="O57" s="147"/>
      <c r="P57" s="138"/>
    </row>
    <row r="58" spans="1:16" ht="13.5" customHeight="1">
      <c r="A58" s="138"/>
      <c r="B58" s="244"/>
      <c r="C58" s="189" t="s">
        <v>420</v>
      </c>
      <c r="D58" s="140"/>
      <c r="E58" s="141"/>
      <c r="F58" s="188"/>
      <c r="G58" s="188"/>
      <c r="H58" s="153"/>
      <c r="I58" s="138"/>
      <c r="J58" s="146"/>
      <c r="K58" s="154"/>
      <c r="L58" s="188"/>
      <c r="M58" s="188"/>
      <c r="N58" s="188"/>
      <c r="O58" s="147"/>
      <c r="P58" s="138"/>
    </row>
  </sheetData>
  <mergeCells count="24">
    <mergeCell ref="L1:O1"/>
    <mergeCell ref="C5:D6"/>
    <mergeCell ref="C8:F10"/>
    <mergeCell ref="C15:D16"/>
    <mergeCell ref="M8:M10"/>
    <mergeCell ref="N8:N10"/>
    <mergeCell ref="H8:H10"/>
    <mergeCell ref="I8:I10"/>
    <mergeCell ref="J8:J10"/>
    <mergeCell ref="K8:K10"/>
    <mergeCell ref="L8:L10"/>
    <mergeCell ref="I16:J16"/>
    <mergeCell ref="K16:L16"/>
    <mergeCell ref="M16:N16"/>
    <mergeCell ref="C31:F31"/>
    <mergeCell ref="C35:N35"/>
    <mergeCell ref="C36:D37"/>
    <mergeCell ref="I37:J37"/>
    <mergeCell ref="K37:L37"/>
    <mergeCell ref="M37:N37"/>
    <mergeCell ref="G34:H34"/>
    <mergeCell ref="I34:J34"/>
    <mergeCell ref="K34:L34"/>
    <mergeCell ref="M34:N34"/>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sheetPr codeName="Folha13">
    <tabColor theme="7"/>
  </sheetPr>
  <dimension ref="A1:K49"/>
  <sheetViews>
    <sheetView zoomScaleNormal="100" workbookViewId="0"/>
  </sheetViews>
  <sheetFormatPr defaultRowHeight="12.75"/>
  <cols>
    <col min="1" max="1" width="1" style="99" customWidth="1"/>
    <col min="2" max="2" width="2.5703125" style="99" customWidth="1"/>
    <col min="3" max="3" width="2.28515625" style="99" customWidth="1"/>
    <col min="4" max="4" width="39.140625" style="99" customWidth="1"/>
    <col min="5" max="9" width="11" style="99" customWidth="1"/>
    <col min="10" max="10" width="2.5703125" style="99" customWidth="1"/>
    <col min="11" max="11" width="1" style="99" customWidth="1"/>
    <col min="12" max="16384" width="9.140625" style="99"/>
  </cols>
  <sheetData>
    <row r="1" spans="1:11" ht="13.5" customHeight="1">
      <c r="A1" s="4"/>
      <c r="B1" s="1484" t="s">
        <v>335</v>
      </c>
      <c r="C1" s="1484"/>
      <c r="D1" s="1484"/>
      <c r="E1" s="222"/>
      <c r="F1" s="222"/>
      <c r="G1" s="222"/>
      <c r="H1" s="222"/>
      <c r="I1" s="222"/>
      <c r="J1" s="267"/>
      <c r="K1" s="4"/>
    </row>
    <row r="2" spans="1:11" ht="6" customHeight="1">
      <c r="A2" s="4"/>
      <c r="B2" s="1424"/>
      <c r="C2" s="1424"/>
      <c r="D2" s="1424"/>
      <c r="E2" s="7"/>
      <c r="F2" s="7"/>
      <c r="G2" s="7"/>
      <c r="H2" s="7"/>
      <c r="I2" s="7"/>
      <c r="J2" s="546"/>
      <c r="K2" s="4"/>
    </row>
    <row r="3" spans="1:11" ht="13.5" customHeight="1" thickBot="1">
      <c r="A3" s="4"/>
      <c r="B3" s="7"/>
      <c r="C3" s="7"/>
      <c r="D3" s="7"/>
      <c r="E3" s="735"/>
      <c r="F3" s="735"/>
      <c r="G3" s="735"/>
      <c r="H3" s="735"/>
      <c r="I3" s="735" t="s">
        <v>70</v>
      </c>
      <c r="J3" s="220"/>
      <c r="K3" s="4"/>
    </row>
    <row r="4" spans="1:11" s="10" customFormat="1" ht="13.5" customHeight="1" thickBot="1">
      <c r="A4" s="9"/>
      <c r="B4" s="17"/>
      <c r="C4" s="1476" t="s">
        <v>364</v>
      </c>
      <c r="D4" s="1477"/>
      <c r="E4" s="1477"/>
      <c r="F4" s="1477"/>
      <c r="G4" s="1477"/>
      <c r="H4" s="1477"/>
      <c r="I4" s="1478"/>
      <c r="J4" s="220"/>
      <c r="K4" s="9"/>
    </row>
    <row r="5" spans="1:11" ht="4.5" customHeight="1">
      <c r="A5" s="4"/>
      <c r="B5" s="7"/>
      <c r="C5" s="1479" t="s">
        <v>85</v>
      </c>
      <c r="D5" s="1480"/>
      <c r="E5" s="737"/>
      <c r="F5" s="737"/>
      <c r="G5" s="737"/>
      <c r="H5" s="737"/>
      <c r="I5" s="737"/>
      <c r="J5" s="220"/>
      <c r="K5" s="4"/>
    </row>
    <row r="6" spans="1:11" ht="15.75" customHeight="1">
      <c r="A6" s="4"/>
      <c r="B6" s="7"/>
      <c r="C6" s="1479"/>
      <c r="D6" s="1480"/>
      <c r="E6" s="1482" t="s">
        <v>363</v>
      </c>
      <c r="F6" s="1482"/>
      <c r="G6" s="1482"/>
      <c r="H6" s="1482"/>
      <c r="I6" s="1482"/>
      <c r="J6" s="220"/>
      <c r="K6" s="4"/>
    </row>
    <row r="7" spans="1:11" ht="13.5" customHeight="1">
      <c r="A7" s="4"/>
      <c r="B7" s="7"/>
      <c r="C7" s="1480"/>
      <c r="D7" s="1480"/>
      <c r="E7" s="1483">
        <v>2014</v>
      </c>
      <c r="F7" s="1483"/>
      <c r="G7" s="1483"/>
      <c r="H7" s="1485"/>
      <c r="I7" s="1046">
        <v>2015</v>
      </c>
      <c r="J7" s="220"/>
      <c r="K7" s="4"/>
    </row>
    <row r="8" spans="1:11" ht="13.5" customHeight="1">
      <c r="A8" s="4"/>
      <c r="B8" s="7"/>
      <c r="C8" s="548"/>
      <c r="D8" s="548"/>
      <c r="E8" s="736" t="s">
        <v>93</v>
      </c>
      <c r="F8" s="736" t="s">
        <v>102</v>
      </c>
      <c r="G8" s="736" t="s">
        <v>99</v>
      </c>
      <c r="H8" s="1047" t="s">
        <v>96</v>
      </c>
      <c r="I8" s="1048" t="s">
        <v>93</v>
      </c>
      <c r="J8" s="220"/>
      <c r="K8" s="4"/>
    </row>
    <row r="9" spans="1:11" s="551" customFormat="1" ht="23.25" customHeight="1">
      <c r="A9" s="549"/>
      <c r="B9" s="550"/>
      <c r="C9" s="1474" t="s">
        <v>68</v>
      </c>
      <c r="D9" s="1474"/>
      <c r="E9" s="793">
        <v>5.3</v>
      </c>
      <c r="F9" s="793">
        <v>5.25</v>
      </c>
      <c r="G9" s="793">
        <v>5.27</v>
      </c>
      <c r="H9" s="793">
        <v>5.27</v>
      </c>
      <c r="I9" s="1058">
        <v>5.25</v>
      </c>
      <c r="J9" s="614"/>
      <c r="K9" s="549"/>
    </row>
    <row r="10" spans="1:11" ht="18.75" customHeight="1">
      <c r="A10" s="4"/>
      <c r="B10" s="7"/>
      <c r="C10" s="205" t="s">
        <v>343</v>
      </c>
      <c r="D10" s="16"/>
      <c r="E10" s="794">
        <v>12.03</v>
      </c>
      <c r="F10" s="794">
        <v>11.98</v>
      </c>
      <c r="G10" s="794">
        <v>11.74</v>
      </c>
      <c r="H10" s="794">
        <v>11.4</v>
      </c>
      <c r="I10" s="794">
        <v>11.41</v>
      </c>
      <c r="J10" s="614"/>
      <c r="K10" s="4"/>
    </row>
    <row r="11" spans="1:11" ht="18.75" customHeight="1">
      <c r="A11" s="4"/>
      <c r="B11" s="7"/>
      <c r="C11" s="205" t="s">
        <v>257</v>
      </c>
      <c r="D11" s="25"/>
      <c r="E11" s="794">
        <v>7.21</v>
      </c>
      <c r="F11" s="794">
        <v>7.11</v>
      </c>
      <c r="G11" s="794">
        <v>7.17</v>
      </c>
      <c r="H11" s="794">
        <v>7.14</v>
      </c>
      <c r="I11" s="794">
        <v>7.16</v>
      </c>
      <c r="J11" s="614"/>
      <c r="K11" s="4"/>
    </row>
    <row r="12" spans="1:11" ht="18.75" customHeight="1">
      <c r="A12" s="4"/>
      <c r="B12" s="7"/>
      <c r="C12" s="205" t="s">
        <v>258</v>
      </c>
      <c r="D12" s="25"/>
      <c r="E12" s="794">
        <v>4.25</v>
      </c>
      <c r="F12" s="794">
        <v>4.22</v>
      </c>
      <c r="G12" s="794">
        <v>4.26</v>
      </c>
      <c r="H12" s="794">
        <v>4.26</v>
      </c>
      <c r="I12" s="794">
        <v>4.24</v>
      </c>
      <c r="J12" s="614"/>
      <c r="K12" s="4"/>
    </row>
    <row r="13" spans="1:11" ht="18.75" customHeight="1">
      <c r="A13" s="4"/>
      <c r="B13" s="7"/>
      <c r="C13" s="205" t="s">
        <v>84</v>
      </c>
      <c r="D13" s="16"/>
      <c r="E13" s="794">
        <v>4.0199999999999996</v>
      </c>
      <c r="F13" s="794">
        <v>4.0199999999999996</v>
      </c>
      <c r="G13" s="794">
        <v>4.12</v>
      </c>
      <c r="H13" s="794">
        <v>4.1399999999999997</v>
      </c>
      <c r="I13" s="794">
        <v>4.18</v>
      </c>
      <c r="J13" s="547"/>
      <c r="K13" s="4"/>
    </row>
    <row r="14" spans="1:11" ht="18.75" customHeight="1">
      <c r="A14" s="4"/>
      <c r="B14" s="7"/>
      <c r="C14" s="205" t="s">
        <v>259</v>
      </c>
      <c r="D14" s="25"/>
      <c r="E14" s="794">
        <v>4.45</v>
      </c>
      <c r="F14" s="794">
        <v>4.4400000000000004</v>
      </c>
      <c r="G14" s="794">
        <v>4.45</v>
      </c>
      <c r="H14" s="794">
        <v>4.45</v>
      </c>
      <c r="I14" s="794">
        <v>4.41</v>
      </c>
      <c r="J14" s="547"/>
      <c r="K14" s="4"/>
    </row>
    <row r="15" spans="1:11" ht="18.75" customHeight="1">
      <c r="A15" s="4"/>
      <c r="B15" s="7"/>
      <c r="C15" s="205" t="s">
        <v>83</v>
      </c>
      <c r="D15" s="25"/>
      <c r="E15" s="794">
        <v>4.2300000000000004</v>
      </c>
      <c r="F15" s="794">
        <v>4.1900000000000004</v>
      </c>
      <c r="G15" s="794">
        <v>4.13</v>
      </c>
      <c r="H15" s="794">
        <v>4.25</v>
      </c>
      <c r="I15" s="794">
        <v>4.34</v>
      </c>
      <c r="J15" s="547"/>
      <c r="K15" s="4"/>
    </row>
    <row r="16" spans="1:11" ht="18.75" customHeight="1">
      <c r="A16" s="4"/>
      <c r="B16" s="7"/>
      <c r="C16" s="205" t="s">
        <v>260</v>
      </c>
      <c r="D16" s="25"/>
      <c r="E16" s="794">
        <v>4.29</v>
      </c>
      <c r="F16" s="794">
        <v>4.3099999999999996</v>
      </c>
      <c r="G16" s="794">
        <v>4.25</v>
      </c>
      <c r="H16" s="794">
        <v>4.28</v>
      </c>
      <c r="I16" s="794">
        <v>4.3099999999999996</v>
      </c>
      <c r="J16" s="547"/>
      <c r="K16" s="4"/>
    </row>
    <row r="17" spans="1:11" ht="18.75" customHeight="1">
      <c r="A17" s="4"/>
      <c r="B17" s="7"/>
      <c r="C17" s="205" t="s">
        <v>82</v>
      </c>
      <c r="D17" s="25"/>
      <c r="E17" s="794">
        <v>4.16</v>
      </c>
      <c r="F17" s="794">
        <v>4.1100000000000003</v>
      </c>
      <c r="G17" s="794">
        <v>4.1500000000000004</v>
      </c>
      <c r="H17" s="794">
        <v>4.26</v>
      </c>
      <c r="I17" s="794">
        <v>4.2699999999999996</v>
      </c>
      <c r="J17" s="547"/>
      <c r="K17" s="4"/>
    </row>
    <row r="18" spans="1:11" ht="18.75" customHeight="1">
      <c r="A18" s="4"/>
      <c r="B18" s="7"/>
      <c r="C18" s="205" t="s">
        <v>81</v>
      </c>
      <c r="D18" s="25"/>
      <c r="E18" s="794">
        <v>4.8600000000000003</v>
      </c>
      <c r="F18" s="794">
        <v>4.8499999999999996</v>
      </c>
      <c r="G18" s="794">
        <v>4.91</v>
      </c>
      <c r="H18" s="794">
        <v>4.8899999999999997</v>
      </c>
      <c r="I18" s="794">
        <v>4.83</v>
      </c>
      <c r="J18" s="547"/>
      <c r="K18" s="4"/>
    </row>
    <row r="19" spans="1:11" ht="18.75" customHeight="1">
      <c r="A19" s="4"/>
      <c r="B19" s="7"/>
      <c r="C19" s="205" t="s">
        <v>261</v>
      </c>
      <c r="D19" s="25"/>
      <c r="E19" s="794">
        <v>4.3600000000000003</v>
      </c>
      <c r="F19" s="794">
        <v>4.25</v>
      </c>
      <c r="G19" s="794">
        <v>4.37</v>
      </c>
      <c r="H19" s="794">
        <v>4.32</v>
      </c>
      <c r="I19" s="794">
        <v>4.2300000000000004</v>
      </c>
      <c r="J19" s="547"/>
      <c r="K19" s="4"/>
    </row>
    <row r="20" spans="1:11" ht="18.75" customHeight="1">
      <c r="A20" s="4"/>
      <c r="B20" s="7"/>
      <c r="C20" s="205" t="s">
        <v>80</v>
      </c>
      <c r="D20" s="16"/>
      <c r="E20" s="794">
        <v>5.0199999999999996</v>
      </c>
      <c r="F20" s="794">
        <v>5.13</v>
      </c>
      <c r="G20" s="794">
        <v>5.25</v>
      </c>
      <c r="H20" s="794">
        <v>5.31</v>
      </c>
      <c r="I20" s="794">
        <v>4.96</v>
      </c>
      <c r="J20" s="547"/>
      <c r="K20" s="4"/>
    </row>
    <row r="21" spans="1:11" ht="18.75" customHeight="1">
      <c r="A21" s="4"/>
      <c r="B21" s="7"/>
      <c r="C21" s="205" t="s">
        <v>262</v>
      </c>
      <c r="D21" s="25"/>
      <c r="E21" s="794">
        <v>5.03</v>
      </c>
      <c r="F21" s="794">
        <v>5.01</v>
      </c>
      <c r="G21" s="794">
        <v>5</v>
      </c>
      <c r="H21" s="794">
        <v>5.15</v>
      </c>
      <c r="I21" s="794">
        <v>5.03</v>
      </c>
      <c r="J21" s="547"/>
      <c r="K21" s="4"/>
    </row>
    <row r="22" spans="1:11" ht="18.75" customHeight="1">
      <c r="A22" s="4"/>
      <c r="B22" s="7"/>
      <c r="C22" s="205" t="s">
        <v>263</v>
      </c>
      <c r="D22" s="25"/>
      <c r="E22" s="794">
        <v>4.74</v>
      </c>
      <c r="F22" s="794">
        <v>4.7300000000000004</v>
      </c>
      <c r="G22" s="794">
        <v>4.74</v>
      </c>
      <c r="H22" s="794">
        <v>4.79</v>
      </c>
      <c r="I22" s="794">
        <v>4.78</v>
      </c>
      <c r="J22" s="547"/>
      <c r="K22" s="4"/>
    </row>
    <row r="23" spans="1:11" ht="18.75" customHeight="1">
      <c r="A23" s="4"/>
      <c r="B23" s="7"/>
      <c r="C23" s="205" t="s">
        <v>350</v>
      </c>
      <c r="D23" s="25"/>
      <c r="E23" s="794">
        <v>4.6399999999999997</v>
      </c>
      <c r="F23" s="794">
        <v>4.5999999999999996</v>
      </c>
      <c r="G23" s="794">
        <v>4.6399999999999997</v>
      </c>
      <c r="H23" s="794">
        <v>4.67</v>
      </c>
      <c r="I23" s="794">
        <v>4.68</v>
      </c>
      <c r="J23" s="547"/>
      <c r="K23" s="4"/>
    </row>
    <row r="24" spans="1:11" ht="18.75" customHeight="1">
      <c r="A24" s="4"/>
      <c r="B24" s="7"/>
      <c r="C24" s="205" t="s">
        <v>351</v>
      </c>
      <c r="D24" s="25"/>
      <c r="E24" s="794">
        <v>4.05</v>
      </c>
      <c r="F24" s="794">
        <v>4.0599999999999996</v>
      </c>
      <c r="G24" s="794">
        <v>4.1100000000000003</v>
      </c>
      <c r="H24" s="794">
        <v>4.12</v>
      </c>
      <c r="I24" s="794">
        <v>4.1399999999999997</v>
      </c>
      <c r="J24" s="547"/>
      <c r="K24" s="4"/>
    </row>
    <row r="25" spans="1:11" ht="35.25" customHeight="1" thickBot="1">
      <c r="A25" s="4"/>
      <c r="B25" s="7"/>
      <c r="C25" s="738"/>
      <c r="D25" s="738"/>
      <c r="E25" s="552"/>
      <c r="F25" s="552"/>
      <c r="G25" s="552"/>
      <c r="H25" s="552"/>
      <c r="I25" s="552"/>
      <c r="J25" s="547"/>
      <c r="K25" s="4"/>
    </row>
    <row r="26" spans="1:11" s="10" customFormat="1" ht="13.5" customHeight="1" thickBot="1">
      <c r="A26" s="9"/>
      <c r="B26" s="17"/>
      <c r="C26" s="1476" t="s">
        <v>365</v>
      </c>
      <c r="D26" s="1477"/>
      <c r="E26" s="1477"/>
      <c r="F26" s="1477"/>
      <c r="G26" s="1477"/>
      <c r="H26" s="1477"/>
      <c r="I26" s="1478"/>
      <c r="J26" s="547"/>
      <c r="K26" s="9"/>
    </row>
    <row r="27" spans="1:11" ht="4.5" customHeight="1">
      <c r="A27" s="4"/>
      <c r="B27" s="7"/>
      <c r="C27" s="1479" t="s">
        <v>85</v>
      </c>
      <c r="D27" s="1480"/>
      <c r="E27" s="738"/>
      <c r="F27" s="738"/>
      <c r="G27" s="738"/>
      <c r="H27" s="738"/>
      <c r="I27" s="738"/>
      <c r="J27" s="547"/>
      <c r="K27" s="4"/>
    </row>
    <row r="28" spans="1:11" ht="15.75" customHeight="1">
      <c r="A28" s="4"/>
      <c r="B28" s="7"/>
      <c r="C28" s="1479"/>
      <c r="D28" s="1480"/>
      <c r="E28" s="1482" t="s">
        <v>372</v>
      </c>
      <c r="F28" s="1482"/>
      <c r="G28" s="1482"/>
      <c r="H28" s="1482"/>
      <c r="I28" s="1482"/>
      <c r="J28" s="220"/>
      <c r="K28" s="4"/>
    </row>
    <row r="29" spans="1:11" ht="13.5" customHeight="1">
      <c r="A29" s="4"/>
      <c r="B29" s="7"/>
      <c r="C29" s="1480"/>
      <c r="D29" s="1480"/>
      <c r="E29" s="1483">
        <v>2014</v>
      </c>
      <c r="F29" s="1483"/>
      <c r="G29" s="1483"/>
      <c r="H29" s="1483"/>
      <c r="I29" s="1046">
        <v>2015</v>
      </c>
      <c r="J29" s="220"/>
      <c r="K29" s="4"/>
    </row>
    <row r="30" spans="1:11" ht="13.5" customHeight="1">
      <c r="A30" s="4"/>
      <c r="B30" s="7"/>
      <c r="C30" s="548"/>
      <c r="D30" s="548"/>
      <c r="E30" s="736" t="s">
        <v>93</v>
      </c>
      <c r="F30" s="736" t="s">
        <v>102</v>
      </c>
      <c r="G30" s="736" t="s">
        <v>99</v>
      </c>
      <c r="H30" s="1047" t="s">
        <v>96</v>
      </c>
      <c r="I30" s="1048" t="s">
        <v>93</v>
      </c>
      <c r="J30" s="220"/>
      <c r="K30" s="4"/>
    </row>
    <row r="31" spans="1:11" s="551" customFormat="1" ht="23.25" customHeight="1">
      <c r="A31" s="549"/>
      <c r="B31" s="550"/>
      <c r="C31" s="1474" t="s">
        <v>68</v>
      </c>
      <c r="D31" s="1474"/>
      <c r="E31" s="793">
        <v>917.69</v>
      </c>
      <c r="F31" s="793">
        <v>909.38</v>
      </c>
      <c r="G31" s="793">
        <v>911.52</v>
      </c>
      <c r="H31" s="793">
        <v>912.07</v>
      </c>
      <c r="I31" s="1058">
        <v>907.91</v>
      </c>
      <c r="J31" s="614"/>
      <c r="K31" s="549"/>
    </row>
    <row r="32" spans="1:11" ht="18.75" customHeight="1">
      <c r="A32" s="4"/>
      <c r="B32" s="7"/>
      <c r="C32" s="205" t="s">
        <v>343</v>
      </c>
      <c r="D32" s="16"/>
      <c r="E32" s="794">
        <v>2060.2600000000002</v>
      </c>
      <c r="F32" s="794">
        <v>2053.48</v>
      </c>
      <c r="G32" s="794">
        <v>2015.9</v>
      </c>
      <c r="H32" s="794">
        <v>1959.37</v>
      </c>
      <c r="I32" s="794">
        <v>1962.68</v>
      </c>
      <c r="J32" s="614"/>
      <c r="K32" s="4"/>
    </row>
    <row r="33" spans="1:11" ht="18.75" customHeight="1">
      <c r="A33" s="4"/>
      <c r="B33" s="7"/>
      <c r="C33" s="205" t="s">
        <v>257</v>
      </c>
      <c r="D33" s="25"/>
      <c r="E33" s="794">
        <v>1249.31</v>
      </c>
      <c r="F33" s="794">
        <v>1230.78</v>
      </c>
      <c r="G33" s="794">
        <v>1242.78</v>
      </c>
      <c r="H33" s="794">
        <v>1237.76</v>
      </c>
      <c r="I33" s="794">
        <v>1240.1099999999999</v>
      </c>
      <c r="J33" s="614"/>
      <c r="K33" s="4"/>
    </row>
    <row r="34" spans="1:11" ht="18.75" customHeight="1">
      <c r="A34" s="4"/>
      <c r="B34" s="7"/>
      <c r="C34" s="205" t="s">
        <v>258</v>
      </c>
      <c r="D34" s="25"/>
      <c r="E34" s="794">
        <v>736.44</v>
      </c>
      <c r="F34" s="794">
        <v>731.81</v>
      </c>
      <c r="G34" s="794">
        <v>737.33</v>
      </c>
      <c r="H34" s="794">
        <v>737.23</v>
      </c>
      <c r="I34" s="794">
        <v>733.54</v>
      </c>
      <c r="J34" s="614"/>
      <c r="K34" s="4"/>
    </row>
    <row r="35" spans="1:11" ht="18.75" customHeight="1">
      <c r="A35" s="4"/>
      <c r="B35" s="7"/>
      <c r="C35" s="205" t="s">
        <v>84</v>
      </c>
      <c r="D35" s="16"/>
      <c r="E35" s="794">
        <v>696.25</v>
      </c>
      <c r="F35" s="794">
        <v>697.01</v>
      </c>
      <c r="G35" s="794">
        <v>713.67</v>
      </c>
      <c r="H35" s="794">
        <v>716.71</v>
      </c>
      <c r="I35" s="794">
        <v>722.92</v>
      </c>
      <c r="J35" s="547"/>
      <c r="K35" s="4"/>
    </row>
    <row r="36" spans="1:11" ht="18.75" customHeight="1">
      <c r="A36" s="4"/>
      <c r="B36" s="7"/>
      <c r="C36" s="205" t="s">
        <v>259</v>
      </c>
      <c r="D36" s="25"/>
      <c r="E36" s="794">
        <v>771.37</v>
      </c>
      <c r="F36" s="794">
        <v>768.53</v>
      </c>
      <c r="G36" s="794">
        <v>771.04</v>
      </c>
      <c r="H36" s="794">
        <v>770.11</v>
      </c>
      <c r="I36" s="794">
        <v>763.81</v>
      </c>
      <c r="J36" s="547"/>
      <c r="K36" s="4"/>
    </row>
    <row r="37" spans="1:11" ht="18.75" customHeight="1">
      <c r="A37" s="4"/>
      <c r="B37" s="7"/>
      <c r="C37" s="205" t="s">
        <v>83</v>
      </c>
      <c r="D37" s="25"/>
      <c r="E37" s="794">
        <v>733.46</v>
      </c>
      <c r="F37" s="794">
        <v>725.26</v>
      </c>
      <c r="G37" s="794">
        <v>713.78</v>
      </c>
      <c r="H37" s="794">
        <v>737.21</v>
      </c>
      <c r="I37" s="794">
        <v>752.71</v>
      </c>
      <c r="J37" s="547"/>
      <c r="K37" s="4"/>
    </row>
    <row r="38" spans="1:11" ht="18.75" customHeight="1">
      <c r="A38" s="4"/>
      <c r="B38" s="7"/>
      <c r="C38" s="205" t="s">
        <v>260</v>
      </c>
      <c r="D38" s="25"/>
      <c r="E38" s="794">
        <v>744.13</v>
      </c>
      <c r="F38" s="794">
        <v>746.23</v>
      </c>
      <c r="G38" s="794">
        <v>735.87</v>
      </c>
      <c r="H38" s="794">
        <v>741.52</v>
      </c>
      <c r="I38" s="794">
        <v>746.54</v>
      </c>
      <c r="J38" s="547"/>
      <c r="K38" s="4"/>
    </row>
    <row r="39" spans="1:11" ht="18.75" customHeight="1">
      <c r="A39" s="4"/>
      <c r="B39" s="7"/>
      <c r="C39" s="205" t="s">
        <v>82</v>
      </c>
      <c r="D39" s="25"/>
      <c r="E39" s="794">
        <v>721.76</v>
      </c>
      <c r="F39" s="794">
        <v>711.59</v>
      </c>
      <c r="G39" s="794">
        <v>718.49</v>
      </c>
      <c r="H39" s="794">
        <v>738.64</v>
      </c>
      <c r="I39" s="794">
        <v>740.4</v>
      </c>
      <c r="J39" s="547"/>
      <c r="K39" s="4"/>
    </row>
    <row r="40" spans="1:11" ht="18.75" customHeight="1">
      <c r="A40" s="4"/>
      <c r="B40" s="7"/>
      <c r="C40" s="205" t="s">
        <v>81</v>
      </c>
      <c r="D40" s="25"/>
      <c r="E40" s="794">
        <v>841.45</v>
      </c>
      <c r="F40" s="794">
        <v>840.68</v>
      </c>
      <c r="G40" s="794">
        <v>851.24</v>
      </c>
      <c r="H40" s="794">
        <v>848.15</v>
      </c>
      <c r="I40" s="794">
        <v>837.59</v>
      </c>
      <c r="J40" s="547"/>
      <c r="K40" s="4"/>
    </row>
    <row r="41" spans="1:11" ht="18.75" customHeight="1">
      <c r="A41" s="4"/>
      <c r="B41" s="7"/>
      <c r="C41" s="205" t="s">
        <v>261</v>
      </c>
      <c r="D41" s="25"/>
      <c r="E41" s="794">
        <v>755.15</v>
      </c>
      <c r="F41" s="794">
        <v>734.64</v>
      </c>
      <c r="G41" s="794">
        <v>756.68</v>
      </c>
      <c r="H41" s="794">
        <v>748.59</v>
      </c>
      <c r="I41" s="794">
        <v>733.3</v>
      </c>
      <c r="J41" s="547"/>
      <c r="K41" s="4"/>
    </row>
    <row r="42" spans="1:11" ht="18.75" customHeight="1">
      <c r="A42" s="4"/>
      <c r="B42" s="7"/>
      <c r="C42" s="205" t="s">
        <v>80</v>
      </c>
      <c r="D42" s="16"/>
      <c r="E42" s="794">
        <v>870.5</v>
      </c>
      <c r="F42" s="794">
        <v>888.87</v>
      </c>
      <c r="G42" s="794">
        <v>910.29</v>
      </c>
      <c r="H42" s="794">
        <v>919.27</v>
      </c>
      <c r="I42" s="794">
        <v>860.55</v>
      </c>
      <c r="J42" s="547"/>
      <c r="K42" s="4"/>
    </row>
    <row r="43" spans="1:11" ht="18.75" customHeight="1">
      <c r="A43" s="4"/>
      <c r="B43" s="7"/>
      <c r="C43" s="205" t="s">
        <v>262</v>
      </c>
      <c r="D43" s="25"/>
      <c r="E43" s="794">
        <v>872.16</v>
      </c>
      <c r="F43" s="794">
        <v>867.68</v>
      </c>
      <c r="G43" s="794">
        <v>865.47</v>
      </c>
      <c r="H43" s="794">
        <v>890.99</v>
      </c>
      <c r="I43" s="794">
        <v>872.02</v>
      </c>
      <c r="J43" s="547"/>
      <c r="K43" s="4"/>
    </row>
    <row r="44" spans="1:11" ht="18.75" customHeight="1">
      <c r="A44" s="4"/>
      <c r="B44" s="7"/>
      <c r="C44" s="205" t="s">
        <v>263</v>
      </c>
      <c r="D44" s="25"/>
      <c r="E44" s="794">
        <v>820.84</v>
      </c>
      <c r="F44" s="794">
        <v>818.86</v>
      </c>
      <c r="G44" s="794">
        <v>821.06</v>
      </c>
      <c r="H44" s="794">
        <v>831.07</v>
      </c>
      <c r="I44" s="794">
        <v>829.01</v>
      </c>
      <c r="J44" s="547"/>
      <c r="K44" s="4"/>
    </row>
    <row r="45" spans="1:11" ht="18.75" customHeight="1">
      <c r="A45" s="4"/>
      <c r="B45" s="7"/>
      <c r="C45" s="205" t="s">
        <v>350</v>
      </c>
      <c r="D45" s="25"/>
      <c r="E45" s="794">
        <v>804.1</v>
      </c>
      <c r="F45" s="794">
        <v>797.39</v>
      </c>
      <c r="G45" s="794">
        <v>803.42</v>
      </c>
      <c r="H45" s="794">
        <v>808.75</v>
      </c>
      <c r="I45" s="794">
        <v>808.33</v>
      </c>
      <c r="J45" s="547"/>
      <c r="K45" s="4"/>
    </row>
    <row r="46" spans="1:11" ht="18.75" customHeight="1">
      <c r="A46" s="4"/>
      <c r="B46" s="7"/>
      <c r="C46" s="205" t="s">
        <v>351</v>
      </c>
      <c r="D46" s="25"/>
      <c r="E46" s="794">
        <v>700.67</v>
      </c>
      <c r="F46" s="794">
        <v>703.61</v>
      </c>
      <c r="G46" s="794">
        <v>711.52</v>
      </c>
      <c r="H46" s="794">
        <v>713.2</v>
      </c>
      <c r="I46" s="794">
        <v>717.07</v>
      </c>
      <c r="J46" s="547"/>
      <c r="K46" s="4"/>
    </row>
    <row r="47" spans="1:11" s="553" customFormat="1" ht="13.5" customHeight="1">
      <c r="A47" s="734"/>
      <c r="B47" s="734"/>
      <c r="C47" s="1475" t="s">
        <v>344</v>
      </c>
      <c r="D47" s="1475"/>
      <c r="E47" s="1475"/>
      <c r="F47" s="1475"/>
      <c r="G47" s="1475"/>
      <c r="H47" s="1475"/>
      <c r="I47" s="1475"/>
      <c r="J47" s="615"/>
      <c r="K47" s="734"/>
    </row>
    <row r="48" spans="1:11" ht="13.5" customHeight="1">
      <c r="A48" s="4"/>
      <c r="B48" s="7"/>
      <c r="C48" s="45" t="s">
        <v>399</v>
      </c>
      <c r="D48" s="737"/>
      <c r="E48" s="737"/>
      <c r="F48" s="737"/>
      <c r="G48" s="737"/>
      <c r="H48" s="737"/>
      <c r="I48" s="737"/>
      <c r="J48" s="547"/>
      <c r="K48" s="4"/>
    </row>
    <row r="49" spans="1:11" ht="13.5" customHeight="1">
      <c r="A49" s="4"/>
      <c r="B49" s="4"/>
      <c r="C49" s="4"/>
      <c r="D49" s="734"/>
      <c r="E49" s="7"/>
      <c r="F49" s="7"/>
      <c r="G49" s="7"/>
      <c r="H49" s="1481">
        <v>42186</v>
      </c>
      <c r="I49" s="1481"/>
      <c r="J49" s="266">
        <v>15</v>
      </c>
      <c r="K49" s="4"/>
    </row>
  </sheetData>
  <mergeCells count="14">
    <mergeCell ref="B1:D1"/>
    <mergeCell ref="B2:D2"/>
    <mergeCell ref="C4:I4"/>
    <mergeCell ref="C5:D7"/>
    <mergeCell ref="E6:I6"/>
    <mergeCell ref="E7:H7"/>
    <mergeCell ref="C31:D31"/>
    <mergeCell ref="C47:I47"/>
    <mergeCell ref="C9:D9"/>
    <mergeCell ref="C26:I26"/>
    <mergeCell ref="C27:D29"/>
    <mergeCell ref="H49:I49"/>
    <mergeCell ref="E28:I28"/>
    <mergeCell ref="E29:H29"/>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sheetPr codeName="Folha15">
    <tabColor theme="7"/>
  </sheetPr>
  <dimension ref="A1:S80"/>
  <sheetViews>
    <sheetView zoomScaleNormal="100" workbookViewId="0"/>
  </sheetViews>
  <sheetFormatPr defaultRowHeight="12.75"/>
  <cols>
    <col min="1" max="1" width="1" style="421" customWidth="1"/>
    <col min="2" max="2" width="2.5703125" style="421" customWidth="1"/>
    <col min="3" max="3" width="2.28515625" style="421" customWidth="1"/>
    <col min="4" max="4" width="27.85546875" style="421" customWidth="1"/>
    <col min="5" max="9" width="5" style="421" customWidth="1"/>
    <col min="10" max="17" width="5.140625" style="421" customWidth="1"/>
    <col min="18" max="18" width="2.5703125" style="421" customWidth="1"/>
    <col min="19" max="19" width="1" style="421" customWidth="1"/>
    <col min="20" max="16384" width="9.140625" style="421"/>
  </cols>
  <sheetData>
    <row r="1" spans="1:19" ht="13.5" customHeight="1">
      <c r="A1" s="416"/>
      <c r="B1" s="485"/>
      <c r="C1" s="1502" t="s">
        <v>34</v>
      </c>
      <c r="D1" s="1502"/>
      <c r="E1" s="1502"/>
      <c r="F1" s="1502"/>
      <c r="G1" s="426"/>
      <c r="H1" s="426"/>
      <c r="I1" s="426"/>
      <c r="J1" s="1509" t="s">
        <v>460</v>
      </c>
      <c r="K1" s="1509"/>
      <c r="L1" s="1509"/>
      <c r="M1" s="1509"/>
      <c r="N1" s="1509"/>
      <c r="O1" s="1509"/>
      <c r="P1" s="1509"/>
      <c r="Q1" s="618"/>
      <c r="R1" s="618"/>
      <c r="S1" s="416"/>
    </row>
    <row r="2" spans="1:19" ht="6" customHeight="1">
      <c r="A2" s="617"/>
      <c r="B2" s="541"/>
      <c r="C2" s="982"/>
      <c r="D2" s="982"/>
      <c r="E2" s="474"/>
      <c r="F2" s="474"/>
      <c r="G2" s="474"/>
      <c r="H2" s="474"/>
      <c r="I2" s="474"/>
      <c r="J2" s="474"/>
      <c r="K2" s="474"/>
      <c r="L2" s="474"/>
      <c r="M2" s="474"/>
      <c r="N2" s="474"/>
      <c r="O2" s="474"/>
      <c r="P2" s="474"/>
      <c r="Q2" s="474"/>
      <c r="R2" s="426"/>
      <c r="S2" s="426"/>
    </row>
    <row r="3" spans="1:19" ht="11.25" customHeight="1" thickBot="1">
      <c r="A3" s="416"/>
      <c r="B3" s="486"/>
      <c r="C3" s="482"/>
      <c r="D3" s="482"/>
      <c r="E3" s="426"/>
      <c r="F3" s="426"/>
      <c r="G3" s="426"/>
      <c r="H3" s="426"/>
      <c r="I3" s="426"/>
      <c r="J3" s="775"/>
      <c r="K3" s="775"/>
      <c r="L3" s="775"/>
      <c r="M3" s="775"/>
      <c r="N3" s="775"/>
      <c r="O3" s="775"/>
      <c r="P3" s="775"/>
      <c r="Q3" s="775" t="s">
        <v>70</v>
      </c>
      <c r="R3" s="426"/>
      <c r="S3" s="426"/>
    </row>
    <row r="4" spans="1:19" ht="13.5" customHeight="1" thickBot="1">
      <c r="A4" s="416"/>
      <c r="B4" s="486"/>
      <c r="C4" s="1503" t="s">
        <v>130</v>
      </c>
      <c r="D4" s="1504"/>
      <c r="E4" s="1504"/>
      <c r="F4" s="1504"/>
      <c r="G4" s="1504"/>
      <c r="H4" s="1504"/>
      <c r="I4" s="1504"/>
      <c r="J4" s="1504"/>
      <c r="K4" s="1504"/>
      <c r="L4" s="1504"/>
      <c r="M4" s="1504"/>
      <c r="N4" s="1504"/>
      <c r="O4" s="1504"/>
      <c r="P4" s="1504"/>
      <c r="Q4" s="1505"/>
      <c r="R4" s="426"/>
      <c r="S4" s="426"/>
    </row>
    <row r="5" spans="1:19" ht="3.75" customHeight="1">
      <c r="A5" s="416"/>
      <c r="B5" s="486"/>
      <c r="C5" s="482"/>
      <c r="D5" s="482"/>
      <c r="E5" s="426"/>
      <c r="F5" s="426"/>
      <c r="G5" s="434"/>
      <c r="H5" s="426"/>
      <c r="I5" s="426"/>
      <c r="J5" s="497"/>
      <c r="K5" s="497"/>
      <c r="L5" s="497"/>
      <c r="M5" s="497"/>
      <c r="N5" s="497"/>
      <c r="O5" s="497"/>
      <c r="P5" s="497"/>
      <c r="Q5" s="497"/>
      <c r="R5" s="426"/>
      <c r="S5" s="426"/>
    </row>
    <row r="6" spans="1:19" ht="13.5" customHeight="1">
      <c r="A6" s="416"/>
      <c r="B6" s="486"/>
      <c r="C6" s="1496" t="s">
        <v>129</v>
      </c>
      <c r="D6" s="1497"/>
      <c r="E6" s="1497"/>
      <c r="F6" s="1497"/>
      <c r="G6" s="1497"/>
      <c r="H6" s="1497"/>
      <c r="I6" s="1497"/>
      <c r="J6" s="1497"/>
      <c r="K6" s="1497"/>
      <c r="L6" s="1497"/>
      <c r="M6" s="1497"/>
      <c r="N6" s="1497"/>
      <c r="O6" s="1497"/>
      <c r="P6" s="1497"/>
      <c r="Q6" s="1498"/>
      <c r="R6" s="426"/>
      <c r="S6" s="426"/>
    </row>
    <row r="7" spans="1:19" ht="2.25" customHeight="1">
      <c r="A7" s="416"/>
      <c r="B7" s="486"/>
      <c r="C7" s="1506" t="s">
        <v>78</v>
      </c>
      <c r="D7" s="1506"/>
      <c r="E7" s="433"/>
      <c r="F7" s="433"/>
      <c r="G7" s="1508">
        <v>2014</v>
      </c>
      <c r="H7" s="1508"/>
      <c r="I7" s="1508"/>
      <c r="J7" s="1508"/>
      <c r="K7" s="1508"/>
      <c r="L7" s="1508"/>
      <c r="M7" s="1508"/>
      <c r="N7" s="1508"/>
      <c r="O7" s="1508"/>
      <c r="P7" s="1508"/>
      <c r="Q7" s="1508"/>
      <c r="R7" s="426"/>
      <c r="S7" s="426"/>
    </row>
    <row r="8" spans="1:19" ht="13.5" customHeight="1">
      <c r="A8" s="416"/>
      <c r="B8" s="486"/>
      <c r="C8" s="1507"/>
      <c r="D8" s="1507"/>
      <c r="E8" s="1510">
        <v>2014</v>
      </c>
      <c r="F8" s="1510"/>
      <c r="G8" s="1510"/>
      <c r="H8" s="1510"/>
      <c r="I8" s="1510"/>
      <c r="J8" s="1510"/>
      <c r="K8" s="1510"/>
      <c r="L8" s="1510">
        <v>2015</v>
      </c>
      <c r="M8" s="1510"/>
      <c r="N8" s="1510"/>
      <c r="O8" s="1510"/>
      <c r="P8" s="1510"/>
      <c r="Q8" s="1510"/>
      <c r="R8" s="426"/>
      <c r="S8" s="426"/>
    </row>
    <row r="9" spans="1:19" ht="12.75" customHeight="1">
      <c r="A9" s="416"/>
      <c r="B9" s="486"/>
      <c r="C9" s="431"/>
      <c r="D9" s="431"/>
      <c r="E9" s="859" t="s">
        <v>100</v>
      </c>
      <c r="F9" s="475" t="s">
        <v>99</v>
      </c>
      <c r="G9" s="859" t="s">
        <v>98</v>
      </c>
      <c r="H9" s="859" t="s">
        <v>97</v>
      </c>
      <c r="I9" s="859" t="s">
        <v>96</v>
      </c>
      <c r="J9" s="859" t="s">
        <v>95</v>
      </c>
      <c r="K9" s="859" t="s">
        <v>94</v>
      </c>
      <c r="L9" s="984" t="s">
        <v>93</v>
      </c>
      <c r="M9" s="859" t="s">
        <v>104</v>
      </c>
      <c r="N9" s="859" t="s">
        <v>103</v>
      </c>
      <c r="O9" s="859" t="s">
        <v>102</v>
      </c>
      <c r="P9" s="859" t="s">
        <v>101</v>
      </c>
      <c r="Q9" s="859" t="s">
        <v>100</v>
      </c>
      <c r="R9" s="543"/>
      <c r="S9" s="426"/>
    </row>
    <row r="10" spans="1:19" s="502" customFormat="1" ht="16.5" customHeight="1">
      <c r="A10" s="498"/>
      <c r="B10" s="499"/>
      <c r="C10" s="1434" t="s">
        <v>106</v>
      </c>
      <c r="D10" s="1434"/>
      <c r="E10" s="500">
        <v>18</v>
      </c>
      <c r="F10" s="500">
        <v>14</v>
      </c>
      <c r="G10" s="500">
        <v>30</v>
      </c>
      <c r="H10" s="500">
        <v>13</v>
      </c>
      <c r="I10" s="500">
        <v>14</v>
      </c>
      <c r="J10" s="500">
        <v>17</v>
      </c>
      <c r="K10" s="500">
        <v>4</v>
      </c>
      <c r="L10" s="500">
        <v>13</v>
      </c>
      <c r="M10" s="500">
        <v>8</v>
      </c>
      <c r="N10" s="500">
        <v>11</v>
      </c>
      <c r="O10" s="500">
        <v>16</v>
      </c>
      <c r="P10" s="500">
        <v>21</v>
      </c>
      <c r="Q10" s="500">
        <v>19</v>
      </c>
      <c r="R10" s="543"/>
      <c r="S10" s="501"/>
    </row>
    <row r="11" spans="1:19" s="506" customFormat="1" ht="10.5" customHeight="1">
      <c r="A11" s="503"/>
      <c r="B11" s="504"/>
      <c r="C11" s="981"/>
      <c r="D11" s="592" t="s">
        <v>249</v>
      </c>
      <c r="E11" s="827">
        <v>6</v>
      </c>
      <c r="F11" s="827">
        <v>5</v>
      </c>
      <c r="G11" s="827">
        <v>12</v>
      </c>
      <c r="H11" s="827">
        <v>1</v>
      </c>
      <c r="I11" s="827">
        <v>2</v>
      </c>
      <c r="J11" s="827">
        <v>3</v>
      </c>
      <c r="K11" s="827">
        <v>2</v>
      </c>
      <c r="L11" s="827">
        <v>3</v>
      </c>
      <c r="M11" s="827">
        <v>5</v>
      </c>
      <c r="N11" s="827">
        <v>6</v>
      </c>
      <c r="O11" s="827">
        <v>4</v>
      </c>
      <c r="P11" s="827">
        <v>7</v>
      </c>
      <c r="Q11" s="827">
        <v>11</v>
      </c>
      <c r="R11" s="543"/>
      <c r="S11" s="482"/>
    </row>
    <row r="12" spans="1:19" s="506" customFormat="1" ht="10.5" customHeight="1">
      <c r="A12" s="503"/>
      <c r="B12" s="504"/>
      <c r="C12" s="981"/>
      <c r="D12" s="592" t="s">
        <v>250</v>
      </c>
      <c r="E12" s="827">
        <v>2</v>
      </c>
      <c r="F12" s="827">
        <v>2</v>
      </c>
      <c r="G12" s="827">
        <v>7</v>
      </c>
      <c r="H12" s="827">
        <v>2</v>
      </c>
      <c r="I12" s="827">
        <v>4</v>
      </c>
      <c r="J12" s="827" t="s">
        <v>9</v>
      </c>
      <c r="K12" s="827" t="s">
        <v>9</v>
      </c>
      <c r="L12" s="827">
        <v>1</v>
      </c>
      <c r="M12" s="827" t="s">
        <v>9</v>
      </c>
      <c r="N12" s="827">
        <v>3</v>
      </c>
      <c r="O12" s="827">
        <v>1</v>
      </c>
      <c r="P12" s="827">
        <v>2</v>
      </c>
      <c r="Q12" s="827">
        <v>2</v>
      </c>
      <c r="R12" s="543"/>
      <c r="S12" s="482"/>
    </row>
    <row r="13" spans="1:19" s="506" customFormat="1" ht="10.5" customHeight="1">
      <c r="A13" s="503"/>
      <c r="B13" s="504"/>
      <c r="C13" s="981"/>
      <c r="D13" s="592" t="s">
        <v>251</v>
      </c>
      <c r="E13" s="827">
        <v>9</v>
      </c>
      <c r="F13" s="827">
        <v>6</v>
      </c>
      <c r="G13" s="827">
        <v>11</v>
      </c>
      <c r="H13" s="827">
        <v>5</v>
      </c>
      <c r="I13" s="827">
        <v>4</v>
      </c>
      <c r="J13" s="827">
        <v>12</v>
      </c>
      <c r="K13" s="827">
        <v>2</v>
      </c>
      <c r="L13" s="827">
        <v>2</v>
      </c>
      <c r="M13" s="827">
        <v>3</v>
      </c>
      <c r="N13" s="827">
        <v>1</v>
      </c>
      <c r="O13" s="827">
        <v>10</v>
      </c>
      <c r="P13" s="827">
        <v>12</v>
      </c>
      <c r="Q13" s="827">
        <v>4</v>
      </c>
      <c r="R13" s="543"/>
      <c r="S13" s="482"/>
    </row>
    <row r="14" spans="1:19" s="506" customFormat="1" ht="10.5" customHeight="1">
      <c r="A14" s="503"/>
      <c r="B14" s="504"/>
      <c r="C14" s="981"/>
      <c r="D14" s="592" t="s">
        <v>252</v>
      </c>
      <c r="E14" s="827">
        <v>1</v>
      </c>
      <c r="F14" s="827">
        <v>1</v>
      </c>
      <c r="G14" s="827" t="s">
        <v>9</v>
      </c>
      <c r="H14" s="827" t="s">
        <v>9</v>
      </c>
      <c r="I14" s="827">
        <v>4</v>
      </c>
      <c r="J14" s="827" t="s">
        <v>9</v>
      </c>
      <c r="K14" s="827" t="s">
        <v>9</v>
      </c>
      <c r="L14" s="827">
        <v>2</v>
      </c>
      <c r="M14" s="827" t="s">
        <v>9</v>
      </c>
      <c r="N14" s="827">
        <v>1</v>
      </c>
      <c r="O14" s="827" t="s">
        <v>9</v>
      </c>
      <c r="P14" s="827" t="s">
        <v>9</v>
      </c>
      <c r="Q14" s="827" t="s">
        <v>9</v>
      </c>
      <c r="R14" s="505"/>
      <c r="S14" s="482"/>
    </row>
    <row r="15" spans="1:19" s="506" customFormat="1" ht="10.5" customHeight="1">
      <c r="A15" s="503"/>
      <c r="B15" s="504"/>
      <c r="C15" s="981"/>
      <c r="D15" s="592" t="s">
        <v>253</v>
      </c>
      <c r="E15" s="827" t="s">
        <v>9</v>
      </c>
      <c r="F15" s="827" t="s">
        <v>9</v>
      </c>
      <c r="G15" s="827" t="s">
        <v>9</v>
      </c>
      <c r="H15" s="827" t="s">
        <v>9</v>
      </c>
      <c r="I15" s="827" t="s">
        <v>9</v>
      </c>
      <c r="J15" s="827" t="s">
        <v>9</v>
      </c>
      <c r="K15" s="827" t="s">
        <v>9</v>
      </c>
      <c r="L15" s="827" t="s">
        <v>9</v>
      </c>
      <c r="M15" s="827" t="s">
        <v>9</v>
      </c>
      <c r="N15" s="827" t="s">
        <v>9</v>
      </c>
      <c r="O15" s="827" t="s">
        <v>9</v>
      </c>
      <c r="P15" s="827" t="s">
        <v>9</v>
      </c>
      <c r="Q15" s="827" t="s">
        <v>9</v>
      </c>
      <c r="R15" s="505"/>
      <c r="S15" s="482"/>
    </row>
    <row r="16" spans="1:19" s="506" customFormat="1" ht="10.5" customHeight="1">
      <c r="A16" s="503"/>
      <c r="B16" s="504"/>
      <c r="C16" s="981"/>
      <c r="D16" s="592" t="s">
        <v>254</v>
      </c>
      <c r="E16" s="827" t="s">
        <v>9</v>
      </c>
      <c r="F16" s="827" t="s">
        <v>9</v>
      </c>
      <c r="G16" s="827" t="s">
        <v>9</v>
      </c>
      <c r="H16" s="827" t="s">
        <v>9</v>
      </c>
      <c r="I16" s="827" t="s">
        <v>9</v>
      </c>
      <c r="J16" s="827" t="s">
        <v>9</v>
      </c>
      <c r="K16" s="827" t="s">
        <v>9</v>
      </c>
      <c r="L16" s="827" t="s">
        <v>9</v>
      </c>
      <c r="M16" s="827" t="s">
        <v>9</v>
      </c>
      <c r="N16" s="827" t="s">
        <v>9</v>
      </c>
      <c r="O16" s="827" t="s">
        <v>9</v>
      </c>
      <c r="P16" s="827" t="s">
        <v>9</v>
      </c>
      <c r="Q16" s="827" t="s">
        <v>9</v>
      </c>
      <c r="R16" s="505"/>
      <c r="S16" s="482"/>
    </row>
    <row r="17" spans="1:19" s="506" customFormat="1" ht="10.5" customHeight="1">
      <c r="A17" s="503"/>
      <c r="B17" s="504"/>
      <c r="C17" s="981"/>
      <c r="D17" s="507" t="s">
        <v>255</v>
      </c>
      <c r="E17" s="827" t="s">
        <v>9</v>
      </c>
      <c r="F17" s="827" t="s">
        <v>9</v>
      </c>
      <c r="G17" s="827" t="s">
        <v>9</v>
      </c>
      <c r="H17" s="827">
        <v>5</v>
      </c>
      <c r="I17" s="827" t="s">
        <v>9</v>
      </c>
      <c r="J17" s="827">
        <v>2</v>
      </c>
      <c r="K17" s="827" t="s">
        <v>9</v>
      </c>
      <c r="L17" s="827">
        <v>5</v>
      </c>
      <c r="M17" s="827" t="s">
        <v>470</v>
      </c>
      <c r="N17" s="827">
        <v>3</v>
      </c>
      <c r="O17" s="827">
        <v>1</v>
      </c>
      <c r="P17" s="827">
        <v>2</v>
      </c>
      <c r="Q17" s="827">
        <v>2</v>
      </c>
      <c r="R17" s="505"/>
      <c r="S17" s="482"/>
    </row>
    <row r="18" spans="1:19" s="502" customFormat="1" ht="14.25" customHeight="1">
      <c r="A18" s="508"/>
      <c r="B18" s="509"/>
      <c r="C18" s="979" t="s">
        <v>316</v>
      </c>
      <c r="D18" s="510"/>
      <c r="E18" s="500">
        <v>12</v>
      </c>
      <c r="F18" s="500">
        <v>7</v>
      </c>
      <c r="G18" s="500">
        <v>14</v>
      </c>
      <c r="H18" s="500">
        <v>4</v>
      </c>
      <c r="I18" s="500">
        <v>11</v>
      </c>
      <c r="J18" s="500">
        <v>7</v>
      </c>
      <c r="K18" s="500">
        <v>1</v>
      </c>
      <c r="L18" s="500">
        <v>4</v>
      </c>
      <c r="M18" s="500">
        <v>6</v>
      </c>
      <c r="N18" s="500">
        <v>8</v>
      </c>
      <c r="O18" s="500">
        <v>13</v>
      </c>
      <c r="P18" s="500">
        <v>13</v>
      </c>
      <c r="Q18" s="500">
        <v>13</v>
      </c>
      <c r="R18" s="505"/>
      <c r="S18" s="482"/>
    </row>
    <row r="19" spans="1:19" s="514" customFormat="1" ht="14.25" customHeight="1">
      <c r="A19" s="511"/>
      <c r="B19" s="512"/>
      <c r="C19" s="979" t="s">
        <v>317</v>
      </c>
      <c r="D19" s="979"/>
      <c r="E19" s="513">
        <v>13414</v>
      </c>
      <c r="F19" s="513">
        <v>2381</v>
      </c>
      <c r="G19" s="513">
        <v>111811</v>
      </c>
      <c r="H19" s="513">
        <v>1328</v>
      </c>
      <c r="I19" s="513">
        <v>8489</v>
      </c>
      <c r="J19" s="513">
        <v>11558</v>
      </c>
      <c r="K19" s="513">
        <v>42</v>
      </c>
      <c r="L19" s="513">
        <v>32008</v>
      </c>
      <c r="M19" s="513">
        <v>25414</v>
      </c>
      <c r="N19" s="513">
        <v>62990</v>
      </c>
      <c r="O19" s="513">
        <v>9949</v>
      </c>
      <c r="P19" s="513">
        <v>7459</v>
      </c>
      <c r="Q19" s="513">
        <v>20029</v>
      </c>
      <c r="R19" s="505"/>
      <c r="S19" s="482"/>
    </row>
    <row r="20" spans="1:19" ht="9.75" customHeight="1">
      <c r="A20" s="416"/>
      <c r="B20" s="486"/>
      <c r="C20" s="1486" t="s">
        <v>128</v>
      </c>
      <c r="D20" s="1486"/>
      <c r="E20" s="787">
        <v>1504</v>
      </c>
      <c r="F20" s="787">
        <v>256</v>
      </c>
      <c r="G20" s="787" t="s">
        <v>9</v>
      </c>
      <c r="H20" s="787" t="s">
        <v>9</v>
      </c>
      <c r="I20" s="787" t="s">
        <v>447</v>
      </c>
      <c r="J20" s="787" t="s">
        <v>9</v>
      </c>
      <c r="K20" s="787" t="s">
        <v>9</v>
      </c>
      <c r="L20" s="787" t="s">
        <v>9</v>
      </c>
      <c r="M20" s="787" t="s">
        <v>9</v>
      </c>
      <c r="N20" s="787" t="s">
        <v>9</v>
      </c>
      <c r="O20" s="787" t="s">
        <v>9</v>
      </c>
      <c r="P20" s="787" t="s">
        <v>9</v>
      </c>
      <c r="Q20" s="787">
        <v>1759</v>
      </c>
      <c r="R20" s="505"/>
      <c r="S20" s="482"/>
    </row>
    <row r="21" spans="1:19" ht="9.75" customHeight="1">
      <c r="A21" s="416"/>
      <c r="B21" s="486"/>
      <c r="C21" s="1486" t="s">
        <v>127</v>
      </c>
      <c r="D21" s="1486"/>
      <c r="E21" s="787" t="s">
        <v>9</v>
      </c>
      <c r="F21" s="787" t="s">
        <v>9</v>
      </c>
      <c r="G21" s="787" t="s">
        <v>9</v>
      </c>
      <c r="H21" s="787" t="s">
        <v>9</v>
      </c>
      <c r="I21" s="787" t="s">
        <v>9</v>
      </c>
      <c r="J21" s="787" t="s">
        <v>9</v>
      </c>
      <c r="K21" s="787" t="s">
        <v>9</v>
      </c>
      <c r="L21" s="787" t="s">
        <v>9</v>
      </c>
      <c r="M21" s="787" t="s">
        <v>9</v>
      </c>
      <c r="N21" s="787" t="s">
        <v>9</v>
      </c>
      <c r="O21" s="787" t="s">
        <v>9</v>
      </c>
      <c r="P21" s="787" t="s">
        <v>9</v>
      </c>
      <c r="Q21" s="787" t="s">
        <v>9</v>
      </c>
      <c r="R21" s="543"/>
      <c r="S21" s="426"/>
    </row>
    <row r="22" spans="1:19" ht="9.75" customHeight="1">
      <c r="A22" s="416"/>
      <c r="B22" s="486"/>
      <c r="C22" s="1486" t="s">
        <v>126</v>
      </c>
      <c r="D22" s="1486"/>
      <c r="E22" s="787">
        <v>11392</v>
      </c>
      <c r="F22" s="787">
        <v>495</v>
      </c>
      <c r="G22" s="787">
        <v>42929</v>
      </c>
      <c r="H22" s="787" t="s">
        <v>447</v>
      </c>
      <c r="I22" s="787" t="s">
        <v>447</v>
      </c>
      <c r="J22" s="787" t="s">
        <v>447</v>
      </c>
      <c r="K22" s="787" t="s">
        <v>9</v>
      </c>
      <c r="L22" s="787">
        <v>25584</v>
      </c>
      <c r="M22" s="787">
        <v>11598</v>
      </c>
      <c r="N22" s="787">
        <v>41160</v>
      </c>
      <c r="O22" s="787">
        <v>2914</v>
      </c>
      <c r="P22" s="787">
        <v>1756</v>
      </c>
      <c r="Q22" s="787">
        <v>5427</v>
      </c>
      <c r="R22" s="543"/>
      <c r="S22" s="426"/>
    </row>
    <row r="23" spans="1:19" ht="9.75" customHeight="1">
      <c r="A23" s="416"/>
      <c r="B23" s="486"/>
      <c r="C23" s="1486" t="s">
        <v>125</v>
      </c>
      <c r="D23" s="1486"/>
      <c r="E23" s="787" t="s">
        <v>9</v>
      </c>
      <c r="F23" s="787" t="s">
        <v>9</v>
      </c>
      <c r="G23" s="787" t="s">
        <v>9</v>
      </c>
      <c r="H23" s="787" t="s">
        <v>9</v>
      </c>
      <c r="I23" s="787" t="s">
        <v>447</v>
      </c>
      <c r="J23" s="787" t="s">
        <v>9</v>
      </c>
      <c r="K23" s="787" t="s">
        <v>9</v>
      </c>
      <c r="L23" s="787" t="s">
        <v>9</v>
      </c>
      <c r="M23" s="787" t="s">
        <v>9</v>
      </c>
      <c r="N23" s="787" t="s">
        <v>9</v>
      </c>
      <c r="O23" s="787" t="s">
        <v>9</v>
      </c>
      <c r="P23" s="787">
        <v>11</v>
      </c>
      <c r="Q23" s="787" t="s">
        <v>9</v>
      </c>
      <c r="R23" s="543"/>
      <c r="S23" s="426"/>
    </row>
    <row r="24" spans="1:19" ht="9.75" customHeight="1">
      <c r="A24" s="416"/>
      <c r="B24" s="486"/>
      <c r="C24" s="1486" t="s">
        <v>124</v>
      </c>
      <c r="D24" s="1486"/>
      <c r="E24" s="787" t="s">
        <v>9</v>
      </c>
      <c r="F24" s="787" t="s">
        <v>9</v>
      </c>
      <c r="G24" s="787" t="s">
        <v>9</v>
      </c>
      <c r="H24" s="787" t="s">
        <v>9</v>
      </c>
      <c r="I24" s="787" t="s">
        <v>9</v>
      </c>
      <c r="J24" s="787" t="s">
        <v>9</v>
      </c>
      <c r="K24" s="787" t="s">
        <v>9</v>
      </c>
      <c r="L24" s="787" t="s">
        <v>9</v>
      </c>
      <c r="M24" s="787" t="s">
        <v>9</v>
      </c>
      <c r="N24" s="787" t="s">
        <v>9</v>
      </c>
      <c r="O24" s="787" t="s">
        <v>9</v>
      </c>
      <c r="P24" s="787" t="s">
        <v>9</v>
      </c>
      <c r="Q24" s="787" t="s">
        <v>9</v>
      </c>
      <c r="R24" s="543"/>
      <c r="S24" s="426"/>
    </row>
    <row r="25" spans="1:19" ht="9.75" customHeight="1">
      <c r="A25" s="416"/>
      <c r="B25" s="486"/>
      <c r="C25" s="1486" t="s">
        <v>123</v>
      </c>
      <c r="D25" s="1486"/>
      <c r="E25" s="787" t="s">
        <v>9</v>
      </c>
      <c r="F25" s="787" t="s">
        <v>9</v>
      </c>
      <c r="G25" s="787" t="s">
        <v>9</v>
      </c>
      <c r="H25" s="787" t="s">
        <v>9</v>
      </c>
      <c r="I25" s="787" t="s">
        <v>9</v>
      </c>
      <c r="J25" s="787" t="s">
        <v>9</v>
      </c>
      <c r="K25" s="787" t="s">
        <v>9</v>
      </c>
      <c r="L25" s="787" t="s">
        <v>9</v>
      </c>
      <c r="M25" s="787" t="s">
        <v>9</v>
      </c>
      <c r="N25" s="787" t="s">
        <v>9</v>
      </c>
      <c r="O25" s="787" t="s">
        <v>9</v>
      </c>
      <c r="P25" s="787" t="s">
        <v>9</v>
      </c>
      <c r="Q25" s="787" t="s">
        <v>9</v>
      </c>
      <c r="R25" s="543"/>
      <c r="S25" s="426"/>
    </row>
    <row r="26" spans="1:19" ht="9.75" customHeight="1">
      <c r="A26" s="416"/>
      <c r="B26" s="486"/>
      <c r="C26" s="1486" t="s">
        <v>122</v>
      </c>
      <c r="D26" s="1486"/>
      <c r="E26" s="787" t="s">
        <v>9</v>
      </c>
      <c r="F26" s="787" t="s">
        <v>9</v>
      </c>
      <c r="G26" s="787">
        <v>36689</v>
      </c>
      <c r="H26" s="787" t="s">
        <v>447</v>
      </c>
      <c r="I26" s="787" t="s">
        <v>9</v>
      </c>
      <c r="J26" s="787" t="s">
        <v>447</v>
      </c>
      <c r="K26" s="787" t="s">
        <v>9</v>
      </c>
      <c r="L26" s="787">
        <v>6256</v>
      </c>
      <c r="M26" s="787">
        <v>3174</v>
      </c>
      <c r="N26" s="787" t="s">
        <v>9</v>
      </c>
      <c r="O26" s="787">
        <v>6622</v>
      </c>
      <c r="P26" s="787">
        <v>4378</v>
      </c>
      <c r="Q26" s="787">
        <v>9664</v>
      </c>
      <c r="R26" s="543"/>
      <c r="S26" s="426"/>
    </row>
    <row r="27" spans="1:19" ht="9.75" customHeight="1">
      <c r="A27" s="416"/>
      <c r="B27" s="486"/>
      <c r="C27" s="1486" t="s">
        <v>121</v>
      </c>
      <c r="D27" s="1486"/>
      <c r="E27" s="787">
        <v>518</v>
      </c>
      <c r="F27" s="787">
        <v>184</v>
      </c>
      <c r="G27" s="787">
        <v>1957</v>
      </c>
      <c r="H27" s="787" t="s">
        <v>9</v>
      </c>
      <c r="I27" s="787" t="s">
        <v>9</v>
      </c>
      <c r="J27" s="787" t="s">
        <v>447</v>
      </c>
      <c r="K27" s="787">
        <v>42</v>
      </c>
      <c r="L27" s="787">
        <v>160</v>
      </c>
      <c r="M27" s="787">
        <v>10642</v>
      </c>
      <c r="N27" s="787">
        <v>364</v>
      </c>
      <c r="O27" s="787">
        <v>364</v>
      </c>
      <c r="P27" s="787">
        <v>1314</v>
      </c>
      <c r="Q27" s="787">
        <v>174</v>
      </c>
      <c r="R27" s="543"/>
      <c r="S27" s="426"/>
    </row>
    <row r="28" spans="1:19" ht="9.75" customHeight="1">
      <c r="A28" s="416"/>
      <c r="B28" s="486"/>
      <c r="C28" s="1486" t="s">
        <v>120</v>
      </c>
      <c r="D28" s="1486"/>
      <c r="E28" s="787" t="s">
        <v>9</v>
      </c>
      <c r="F28" s="787" t="s">
        <v>9</v>
      </c>
      <c r="G28" s="787" t="s">
        <v>9</v>
      </c>
      <c r="H28" s="787" t="s">
        <v>9</v>
      </c>
      <c r="I28" s="787" t="s">
        <v>9</v>
      </c>
      <c r="J28" s="787" t="s">
        <v>9</v>
      </c>
      <c r="K28" s="787" t="s">
        <v>9</v>
      </c>
      <c r="L28" s="787" t="s">
        <v>9</v>
      </c>
      <c r="M28" s="787" t="s">
        <v>9</v>
      </c>
      <c r="N28" s="787" t="s">
        <v>9</v>
      </c>
      <c r="O28" s="787" t="s">
        <v>9</v>
      </c>
      <c r="P28" s="787" t="s">
        <v>9</v>
      </c>
      <c r="Q28" s="787" t="s">
        <v>9</v>
      </c>
      <c r="R28" s="543"/>
      <c r="S28" s="426"/>
    </row>
    <row r="29" spans="1:19" ht="9.75" customHeight="1">
      <c r="A29" s="416"/>
      <c r="B29" s="486"/>
      <c r="C29" s="1486" t="s">
        <v>119</v>
      </c>
      <c r="D29" s="1486"/>
      <c r="E29" s="787" t="s">
        <v>9</v>
      </c>
      <c r="F29" s="787" t="s">
        <v>9</v>
      </c>
      <c r="G29" s="787" t="s">
        <v>9</v>
      </c>
      <c r="H29" s="787" t="s">
        <v>9</v>
      </c>
      <c r="I29" s="787" t="s">
        <v>9</v>
      </c>
      <c r="J29" s="787" t="s">
        <v>9</v>
      </c>
      <c r="K29" s="787" t="s">
        <v>9</v>
      </c>
      <c r="L29" s="787" t="s">
        <v>9</v>
      </c>
      <c r="M29" s="787" t="s">
        <v>9</v>
      </c>
      <c r="N29" s="787" t="s">
        <v>9</v>
      </c>
      <c r="O29" s="787" t="s">
        <v>9</v>
      </c>
      <c r="P29" s="787" t="s">
        <v>9</v>
      </c>
      <c r="Q29" s="787" t="s">
        <v>9</v>
      </c>
      <c r="R29" s="543"/>
      <c r="S29" s="426"/>
    </row>
    <row r="30" spans="1:19" ht="9.75" customHeight="1">
      <c r="A30" s="416"/>
      <c r="B30" s="486"/>
      <c r="C30" s="1486" t="s">
        <v>118</v>
      </c>
      <c r="D30" s="1486"/>
      <c r="E30" s="787" t="s">
        <v>9</v>
      </c>
      <c r="F30" s="787" t="s">
        <v>9</v>
      </c>
      <c r="G30" s="787" t="s">
        <v>9</v>
      </c>
      <c r="H30" s="787" t="s">
        <v>9</v>
      </c>
      <c r="I30" s="787" t="s">
        <v>447</v>
      </c>
      <c r="J30" s="787" t="s">
        <v>9</v>
      </c>
      <c r="K30" s="787" t="s">
        <v>9</v>
      </c>
      <c r="L30" s="787" t="s">
        <v>9</v>
      </c>
      <c r="M30" s="787" t="s">
        <v>9</v>
      </c>
      <c r="N30" s="787" t="s">
        <v>9</v>
      </c>
      <c r="O30" s="787" t="s">
        <v>9</v>
      </c>
      <c r="P30" s="787" t="s">
        <v>9</v>
      </c>
      <c r="Q30" s="787" t="s">
        <v>9</v>
      </c>
      <c r="R30" s="543"/>
      <c r="S30" s="426"/>
    </row>
    <row r="31" spans="1:19" ht="9.75" customHeight="1">
      <c r="A31" s="416"/>
      <c r="B31" s="486"/>
      <c r="C31" s="1486" t="s">
        <v>117</v>
      </c>
      <c r="D31" s="1486"/>
      <c r="E31" s="787" t="s">
        <v>9</v>
      </c>
      <c r="F31" s="787" t="s">
        <v>9</v>
      </c>
      <c r="G31" s="787" t="s">
        <v>9</v>
      </c>
      <c r="H31" s="787" t="s">
        <v>9</v>
      </c>
      <c r="I31" s="787" t="s">
        <v>447</v>
      </c>
      <c r="J31" s="787" t="s">
        <v>9</v>
      </c>
      <c r="K31" s="787" t="s">
        <v>9</v>
      </c>
      <c r="L31" s="787" t="s">
        <v>9</v>
      </c>
      <c r="M31" s="787" t="s">
        <v>9</v>
      </c>
      <c r="N31" s="787" t="s">
        <v>9</v>
      </c>
      <c r="O31" s="787" t="s">
        <v>9</v>
      </c>
      <c r="P31" s="787" t="s">
        <v>9</v>
      </c>
      <c r="Q31" s="787" t="s">
        <v>9</v>
      </c>
      <c r="R31" s="515"/>
      <c r="S31" s="426"/>
    </row>
    <row r="32" spans="1:19" ht="9.75" customHeight="1">
      <c r="A32" s="416"/>
      <c r="B32" s="486"/>
      <c r="C32" s="1486" t="s">
        <v>116</v>
      </c>
      <c r="D32" s="1486"/>
      <c r="E32" s="787" t="s">
        <v>9</v>
      </c>
      <c r="F32" s="787">
        <v>1446</v>
      </c>
      <c r="G32" s="787" t="s">
        <v>9</v>
      </c>
      <c r="H32" s="787" t="s">
        <v>9</v>
      </c>
      <c r="I32" s="787" t="s">
        <v>447</v>
      </c>
      <c r="J32" s="787" t="s">
        <v>9</v>
      </c>
      <c r="K32" s="787" t="s">
        <v>9</v>
      </c>
      <c r="L32" s="787" t="s">
        <v>9</v>
      </c>
      <c r="M32" s="787" t="s">
        <v>9</v>
      </c>
      <c r="N32" s="787" t="s">
        <v>9</v>
      </c>
      <c r="O32" s="787" t="s">
        <v>9</v>
      </c>
      <c r="P32" s="787" t="s">
        <v>9</v>
      </c>
      <c r="Q32" s="787" t="s">
        <v>9</v>
      </c>
      <c r="R32" s="515"/>
      <c r="S32" s="426"/>
    </row>
    <row r="33" spans="1:19" ht="9.75" customHeight="1">
      <c r="A33" s="416"/>
      <c r="B33" s="486"/>
      <c r="C33" s="1486" t="s">
        <v>115</v>
      </c>
      <c r="D33" s="1486"/>
      <c r="E33" s="787" t="s">
        <v>9</v>
      </c>
      <c r="F33" s="787" t="s">
        <v>9</v>
      </c>
      <c r="G33" s="787">
        <v>17930</v>
      </c>
      <c r="H33" s="787" t="s">
        <v>9</v>
      </c>
      <c r="I33" s="787" t="s">
        <v>447</v>
      </c>
      <c r="J33" s="787" t="s">
        <v>447</v>
      </c>
      <c r="K33" s="787" t="s">
        <v>9</v>
      </c>
      <c r="L33" s="787" t="s">
        <v>9</v>
      </c>
      <c r="M33" s="787" t="s">
        <v>9</v>
      </c>
      <c r="N33" s="787" t="s">
        <v>9</v>
      </c>
      <c r="O33" s="787" t="s">
        <v>9</v>
      </c>
      <c r="P33" s="787" t="s">
        <v>9</v>
      </c>
      <c r="Q33" s="787">
        <v>3005</v>
      </c>
      <c r="R33" s="515"/>
      <c r="S33" s="426"/>
    </row>
    <row r="34" spans="1:19" ht="9.75" customHeight="1">
      <c r="A34" s="416">
        <v>4661</v>
      </c>
      <c r="B34" s="486"/>
      <c r="C34" s="1511" t="s">
        <v>114</v>
      </c>
      <c r="D34" s="1511"/>
      <c r="E34" s="787" t="s">
        <v>9</v>
      </c>
      <c r="F34" s="787" t="s">
        <v>9</v>
      </c>
      <c r="G34" s="787" t="s">
        <v>9</v>
      </c>
      <c r="H34" s="787" t="s">
        <v>9</v>
      </c>
      <c r="I34" s="787" t="s">
        <v>9</v>
      </c>
      <c r="J34" s="787" t="s">
        <v>9</v>
      </c>
      <c r="K34" s="787" t="s">
        <v>9</v>
      </c>
      <c r="L34" s="787" t="s">
        <v>9</v>
      </c>
      <c r="M34" s="787" t="s">
        <v>9</v>
      </c>
      <c r="N34" s="787" t="s">
        <v>9</v>
      </c>
      <c r="O34" s="787" t="s">
        <v>9</v>
      </c>
      <c r="P34" s="787" t="s">
        <v>9</v>
      </c>
      <c r="Q34" s="787" t="s">
        <v>9</v>
      </c>
      <c r="R34" s="515"/>
      <c r="S34" s="426"/>
    </row>
    <row r="35" spans="1:19" ht="9.75" customHeight="1">
      <c r="A35" s="416"/>
      <c r="B35" s="486"/>
      <c r="C35" s="1486" t="s">
        <v>113</v>
      </c>
      <c r="D35" s="1486"/>
      <c r="E35" s="787" t="s">
        <v>9</v>
      </c>
      <c r="F35" s="787" t="s">
        <v>9</v>
      </c>
      <c r="G35" s="787">
        <v>12306</v>
      </c>
      <c r="H35" s="787" t="s">
        <v>9</v>
      </c>
      <c r="I35" s="787" t="s">
        <v>9</v>
      </c>
      <c r="J35" s="787" t="s">
        <v>9</v>
      </c>
      <c r="K35" s="787" t="s">
        <v>9</v>
      </c>
      <c r="L35" s="787" t="s">
        <v>9</v>
      </c>
      <c r="M35" s="787" t="s">
        <v>9</v>
      </c>
      <c r="N35" s="787">
        <v>21466</v>
      </c>
      <c r="O35" s="787">
        <v>49</v>
      </c>
      <c r="P35" s="787" t="s">
        <v>9</v>
      </c>
      <c r="Q35" s="787" t="s">
        <v>9</v>
      </c>
      <c r="R35" s="515"/>
      <c r="S35" s="426"/>
    </row>
    <row r="36" spans="1:19" ht="9.75" customHeight="1">
      <c r="A36" s="416"/>
      <c r="B36" s="486"/>
      <c r="C36" s="1486" t="s">
        <v>112</v>
      </c>
      <c r="D36" s="1486"/>
      <c r="E36" s="787" t="s">
        <v>9</v>
      </c>
      <c r="F36" s="787" t="s">
        <v>9</v>
      </c>
      <c r="G36" s="787" t="s">
        <v>9</v>
      </c>
      <c r="H36" s="787" t="s">
        <v>9</v>
      </c>
      <c r="I36" s="787" t="s">
        <v>447</v>
      </c>
      <c r="J36" s="787" t="s">
        <v>9</v>
      </c>
      <c r="K36" s="787" t="s">
        <v>9</v>
      </c>
      <c r="L36" s="787" t="s">
        <v>9</v>
      </c>
      <c r="M36" s="787" t="s">
        <v>9</v>
      </c>
      <c r="N36" s="787" t="s">
        <v>9</v>
      </c>
      <c r="O36" s="787" t="s">
        <v>9</v>
      </c>
      <c r="P36" s="787" t="s">
        <v>9</v>
      </c>
      <c r="Q36" s="787" t="s">
        <v>9</v>
      </c>
      <c r="R36" s="515"/>
      <c r="S36" s="426"/>
    </row>
    <row r="37" spans="1:19" ht="9.75" customHeight="1">
      <c r="A37" s="416"/>
      <c r="B37" s="486"/>
      <c r="C37" s="1486" t="s">
        <v>302</v>
      </c>
      <c r="D37" s="1486"/>
      <c r="E37" s="787" t="s">
        <v>9</v>
      </c>
      <c r="F37" s="787" t="s">
        <v>9</v>
      </c>
      <c r="G37" s="787" t="s">
        <v>9</v>
      </c>
      <c r="H37" s="787" t="s">
        <v>9</v>
      </c>
      <c r="I37" s="787" t="s">
        <v>9</v>
      </c>
      <c r="J37" s="787" t="s">
        <v>9</v>
      </c>
      <c r="K37" s="787" t="s">
        <v>9</v>
      </c>
      <c r="L37" s="787">
        <v>8</v>
      </c>
      <c r="M37" s="787" t="s">
        <v>9</v>
      </c>
      <c r="N37" s="787" t="s">
        <v>9</v>
      </c>
      <c r="O37" s="787" t="s">
        <v>9</v>
      </c>
      <c r="P37" s="787" t="s">
        <v>9</v>
      </c>
      <c r="Q37" s="787" t="s">
        <v>9</v>
      </c>
      <c r="R37" s="543"/>
      <c r="S37" s="426"/>
    </row>
    <row r="38" spans="1:19" ht="9.75" customHeight="1">
      <c r="A38" s="416"/>
      <c r="B38" s="486"/>
      <c r="C38" s="1486" t="s">
        <v>111</v>
      </c>
      <c r="D38" s="1486"/>
      <c r="E38" s="787" t="s">
        <v>9</v>
      </c>
      <c r="F38" s="787" t="s">
        <v>9</v>
      </c>
      <c r="G38" s="787" t="s">
        <v>9</v>
      </c>
      <c r="H38" s="787" t="s">
        <v>9</v>
      </c>
      <c r="I38" s="787" t="s">
        <v>9</v>
      </c>
      <c r="J38" s="787" t="s">
        <v>9</v>
      </c>
      <c r="K38" s="787" t="s">
        <v>9</v>
      </c>
      <c r="L38" s="787" t="s">
        <v>9</v>
      </c>
      <c r="M38" s="787" t="s">
        <v>9</v>
      </c>
      <c r="N38" s="787" t="s">
        <v>9</v>
      </c>
      <c r="O38" s="787" t="s">
        <v>9</v>
      </c>
      <c r="P38" s="787" t="s">
        <v>9</v>
      </c>
      <c r="Q38" s="787" t="s">
        <v>9</v>
      </c>
      <c r="R38" s="543"/>
      <c r="S38" s="426"/>
    </row>
    <row r="39" spans="1:19" ht="9.75" customHeight="1">
      <c r="A39" s="416"/>
      <c r="B39" s="486"/>
      <c r="C39" s="1486" t="s">
        <v>110</v>
      </c>
      <c r="D39" s="1486"/>
      <c r="E39" s="787" t="s">
        <v>9</v>
      </c>
      <c r="F39" s="787" t="s">
        <v>9</v>
      </c>
      <c r="G39" s="787" t="s">
        <v>9</v>
      </c>
      <c r="H39" s="787" t="s">
        <v>9</v>
      </c>
      <c r="I39" s="787" t="s">
        <v>9</v>
      </c>
      <c r="J39" s="787" t="s">
        <v>9</v>
      </c>
      <c r="K39" s="787" t="s">
        <v>9</v>
      </c>
      <c r="L39" s="787" t="s">
        <v>9</v>
      </c>
      <c r="M39" s="787" t="s">
        <v>9</v>
      </c>
      <c r="N39" s="787" t="s">
        <v>9</v>
      </c>
      <c r="O39" s="787" t="s">
        <v>9</v>
      </c>
      <c r="P39" s="787" t="s">
        <v>9</v>
      </c>
      <c r="Q39" s="787" t="s">
        <v>9</v>
      </c>
      <c r="R39" s="543"/>
      <c r="S39" s="426"/>
    </row>
    <row r="40" spans="1:19" s="506" customFormat="1" ht="9.75" customHeight="1">
      <c r="A40" s="503"/>
      <c r="B40" s="504"/>
      <c r="C40" s="1486" t="s">
        <v>109</v>
      </c>
      <c r="D40" s="1486"/>
      <c r="E40" s="787" t="s">
        <v>9</v>
      </c>
      <c r="F40" s="787" t="s">
        <v>9</v>
      </c>
      <c r="G40" s="787" t="s">
        <v>9</v>
      </c>
      <c r="H40" s="787" t="s">
        <v>9</v>
      </c>
      <c r="I40" s="787" t="s">
        <v>9</v>
      </c>
      <c r="J40" s="787" t="s">
        <v>9</v>
      </c>
      <c r="K40" s="787" t="s">
        <v>9</v>
      </c>
      <c r="L40" s="787" t="s">
        <v>9</v>
      </c>
      <c r="M40" s="787" t="s">
        <v>9</v>
      </c>
      <c r="N40" s="787" t="s">
        <v>9</v>
      </c>
      <c r="O40" s="787" t="s">
        <v>9</v>
      </c>
      <c r="P40" s="787" t="s">
        <v>9</v>
      </c>
      <c r="Q40" s="787" t="s">
        <v>9</v>
      </c>
      <c r="R40" s="543"/>
      <c r="S40" s="482"/>
    </row>
    <row r="41" spans="1:19" s="506" customFormat="1" ht="9.75" customHeight="1">
      <c r="A41" s="503"/>
      <c r="B41" s="504"/>
      <c r="C41" s="1487" t="s">
        <v>108</v>
      </c>
      <c r="D41" s="1487"/>
      <c r="E41" s="787" t="s">
        <v>9</v>
      </c>
      <c r="F41" s="787" t="s">
        <v>9</v>
      </c>
      <c r="G41" s="787" t="s">
        <v>9</v>
      </c>
      <c r="H41" s="787" t="s">
        <v>9</v>
      </c>
      <c r="I41" s="787" t="s">
        <v>9</v>
      </c>
      <c r="J41" s="787" t="s">
        <v>9</v>
      </c>
      <c r="K41" s="787" t="s">
        <v>9</v>
      </c>
      <c r="L41" s="787" t="s">
        <v>9</v>
      </c>
      <c r="M41" s="787" t="s">
        <v>9</v>
      </c>
      <c r="N41" s="787" t="s">
        <v>9</v>
      </c>
      <c r="O41" s="787" t="s">
        <v>9</v>
      </c>
      <c r="P41" s="787" t="s">
        <v>9</v>
      </c>
      <c r="Q41" s="787" t="s">
        <v>9</v>
      </c>
      <c r="R41" s="543"/>
      <c r="S41" s="482"/>
    </row>
    <row r="42" spans="1:19" s="430" customFormat="1" ht="29.25" customHeight="1">
      <c r="A42" s="428"/>
      <c r="B42" s="588"/>
      <c r="C42" s="1488" t="s">
        <v>256</v>
      </c>
      <c r="D42" s="1488"/>
      <c r="E42" s="1488"/>
      <c r="F42" s="1488"/>
      <c r="G42" s="1488"/>
      <c r="H42" s="1488"/>
      <c r="I42" s="1488"/>
      <c r="J42" s="1488"/>
      <c r="K42" s="1488"/>
      <c r="L42" s="1488"/>
      <c r="M42" s="1488"/>
      <c r="N42" s="1488"/>
      <c r="O42" s="1488"/>
      <c r="P42" s="1488"/>
      <c r="Q42" s="1488"/>
      <c r="R42" s="649"/>
      <c r="S42" s="429"/>
    </row>
    <row r="43" spans="1:19" ht="13.5" customHeight="1">
      <c r="A43" s="416"/>
      <c r="B43" s="486"/>
      <c r="C43" s="1496" t="s">
        <v>183</v>
      </c>
      <c r="D43" s="1497"/>
      <c r="E43" s="1497"/>
      <c r="F43" s="1497"/>
      <c r="G43" s="1497"/>
      <c r="H43" s="1497"/>
      <c r="I43" s="1497"/>
      <c r="J43" s="1497"/>
      <c r="K43" s="1497"/>
      <c r="L43" s="1497"/>
      <c r="M43" s="1497"/>
      <c r="N43" s="1497"/>
      <c r="O43" s="1497"/>
      <c r="P43" s="1497"/>
      <c r="Q43" s="1498"/>
      <c r="R43" s="426"/>
      <c r="S43" s="426"/>
    </row>
    <row r="44" spans="1:19" s="531" customFormat="1" ht="2.25" customHeight="1">
      <c r="A44" s="528"/>
      <c r="B44" s="529"/>
      <c r="C44" s="530"/>
      <c r="D44" s="445"/>
      <c r="E44" s="898"/>
      <c r="F44" s="898"/>
      <c r="G44" s="898"/>
      <c r="H44" s="898"/>
      <c r="I44" s="898"/>
      <c r="J44" s="898"/>
      <c r="K44" s="898"/>
      <c r="L44" s="898"/>
      <c r="M44" s="898"/>
      <c r="N44" s="898"/>
      <c r="O44" s="898"/>
      <c r="P44" s="898"/>
      <c r="Q44" s="898"/>
      <c r="R44" s="462"/>
      <c r="S44" s="462"/>
    </row>
    <row r="45" spans="1:19" ht="12.75" customHeight="1">
      <c r="A45" s="416"/>
      <c r="B45" s="486"/>
      <c r="C45" s="431"/>
      <c r="D45" s="431"/>
      <c r="E45" s="1018">
        <v>2002</v>
      </c>
      <c r="F45" s="830">
        <v>2003</v>
      </c>
      <c r="G45" s="1018">
        <v>2004</v>
      </c>
      <c r="H45" s="1018">
        <v>2005</v>
      </c>
      <c r="I45" s="830">
        <v>2006</v>
      </c>
      <c r="J45" s="1018">
        <v>2007</v>
      </c>
      <c r="K45" s="1018">
        <v>2008</v>
      </c>
      <c r="L45" s="830">
        <v>2009</v>
      </c>
      <c r="M45" s="1018">
        <v>2010</v>
      </c>
      <c r="N45" s="1018">
        <v>2011</v>
      </c>
      <c r="O45" s="830">
        <v>2012</v>
      </c>
      <c r="P45" s="1018">
        <v>2013</v>
      </c>
      <c r="Q45" s="1018">
        <v>2014</v>
      </c>
      <c r="R45" s="543"/>
      <c r="S45" s="426"/>
    </row>
    <row r="46" spans="1:19" s="1023" customFormat="1" ht="11.25" customHeight="1">
      <c r="A46" s="1019"/>
      <c r="B46" s="1020"/>
      <c r="C46" s="1495" t="s">
        <v>68</v>
      </c>
      <c r="D46" s="1495"/>
      <c r="E46" s="1024">
        <v>510</v>
      </c>
      <c r="F46" s="1024">
        <v>521</v>
      </c>
      <c r="G46" s="1024">
        <v>208</v>
      </c>
      <c r="H46" s="1024">
        <v>334</v>
      </c>
      <c r="I46" s="1024">
        <v>396</v>
      </c>
      <c r="J46" s="1024">
        <v>343</v>
      </c>
      <c r="K46" s="1024">
        <v>441</v>
      </c>
      <c r="L46" s="1024">
        <v>361</v>
      </c>
      <c r="M46" s="1024">
        <v>352</v>
      </c>
      <c r="N46" s="1024">
        <v>200</v>
      </c>
      <c r="O46" s="1024">
        <v>107</v>
      </c>
      <c r="P46" s="1024">
        <v>106</v>
      </c>
      <c r="Q46" s="1024">
        <v>174</v>
      </c>
      <c r="R46" s="1021"/>
      <c r="S46" s="1022"/>
    </row>
    <row r="47" spans="1:19" s="1023" customFormat="1" ht="11.25" customHeight="1">
      <c r="A47" s="1019"/>
      <c r="B47" s="1020"/>
      <c r="C47" s="1499" t="s">
        <v>455</v>
      </c>
      <c r="D47" s="1495"/>
      <c r="E47" s="1024">
        <v>362</v>
      </c>
      <c r="F47" s="1024">
        <v>370</v>
      </c>
      <c r="G47" s="1024">
        <v>167</v>
      </c>
      <c r="H47" s="1024">
        <v>277</v>
      </c>
      <c r="I47" s="1024">
        <v>258</v>
      </c>
      <c r="J47" s="1024">
        <v>268</v>
      </c>
      <c r="K47" s="1024">
        <v>304</v>
      </c>
      <c r="L47" s="1024">
        <v>259</v>
      </c>
      <c r="M47" s="1024">
        <v>234</v>
      </c>
      <c r="N47" s="1024">
        <v>183</v>
      </c>
      <c r="O47" s="1024">
        <v>94</v>
      </c>
      <c r="P47" s="1024">
        <v>97</v>
      </c>
      <c r="Q47" s="1024">
        <v>161</v>
      </c>
      <c r="R47" s="1021"/>
      <c r="S47" s="1022"/>
    </row>
    <row r="48" spans="1:19" s="506" customFormat="1" ht="10.5" customHeight="1">
      <c r="A48" s="503"/>
      <c r="B48" s="504"/>
      <c r="C48" s="1016"/>
      <c r="D48" s="592" t="s">
        <v>249</v>
      </c>
      <c r="E48" s="787">
        <v>230</v>
      </c>
      <c r="F48" s="787">
        <v>232</v>
      </c>
      <c r="G48" s="787">
        <v>100</v>
      </c>
      <c r="H48" s="787">
        <v>151</v>
      </c>
      <c r="I48" s="787">
        <v>153</v>
      </c>
      <c r="J48" s="787">
        <v>160</v>
      </c>
      <c r="K48" s="787">
        <v>172</v>
      </c>
      <c r="L48" s="787">
        <v>142</v>
      </c>
      <c r="M48" s="787">
        <v>141</v>
      </c>
      <c r="N48" s="787">
        <v>93</v>
      </c>
      <c r="O48" s="787">
        <v>36</v>
      </c>
      <c r="P48" s="787">
        <v>27</v>
      </c>
      <c r="Q48" s="787">
        <v>49</v>
      </c>
      <c r="R48" s="543"/>
      <c r="S48" s="482"/>
    </row>
    <row r="49" spans="1:19" s="506" customFormat="1" ht="10.5" customHeight="1">
      <c r="A49" s="503"/>
      <c r="B49" s="504"/>
      <c r="C49" s="1016"/>
      <c r="D49" s="592" t="s">
        <v>250</v>
      </c>
      <c r="E49" s="787">
        <v>19</v>
      </c>
      <c r="F49" s="787">
        <v>30</v>
      </c>
      <c r="G49" s="787">
        <v>15</v>
      </c>
      <c r="H49" s="787">
        <v>28</v>
      </c>
      <c r="I49" s="787">
        <v>26</v>
      </c>
      <c r="J49" s="787">
        <v>27</v>
      </c>
      <c r="K49" s="787">
        <v>27</v>
      </c>
      <c r="L49" s="787">
        <v>22</v>
      </c>
      <c r="M49" s="787">
        <v>25</v>
      </c>
      <c r="N49" s="787">
        <v>22</v>
      </c>
      <c r="O49" s="787">
        <v>9</v>
      </c>
      <c r="P49" s="787">
        <v>18</v>
      </c>
      <c r="Q49" s="787">
        <v>23</v>
      </c>
      <c r="R49" s="543"/>
      <c r="S49" s="482"/>
    </row>
    <row r="50" spans="1:19" s="506" customFormat="1" ht="10.5" customHeight="1">
      <c r="A50" s="503"/>
      <c r="B50" s="504"/>
      <c r="C50" s="1016"/>
      <c r="D50" s="592" t="s">
        <v>251</v>
      </c>
      <c r="E50" s="787">
        <v>88</v>
      </c>
      <c r="F50" s="787">
        <v>80</v>
      </c>
      <c r="G50" s="787">
        <v>46</v>
      </c>
      <c r="H50" s="787">
        <v>73</v>
      </c>
      <c r="I50" s="787">
        <v>65</v>
      </c>
      <c r="J50" s="787">
        <v>64</v>
      </c>
      <c r="K50" s="787">
        <v>97</v>
      </c>
      <c r="L50" s="787">
        <v>87</v>
      </c>
      <c r="M50" s="787">
        <v>64</v>
      </c>
      <c r="N50" s="787">
        <v>55</v>
      </c>
      <c r="O50" s="787">
        <v>40</v>
      </c>
      <c r="P50" s="787">
        <v>49</v>
      </c>
      <c r="Q50" s="787">
        <v>80</v>
      </c>
      <c r="R50" s="543"/>
      <c r="S50" s="482"/>
    </row>
    <row r="51" spans="1:19" s="506" customFormat="1" ht="10.5" customHeight="1">
      <c r="A51" s="503"/>
      <c r="B51" s="504"/>
      <c r="C51" s="1016"/>
      <c r="D51" s="592" t="s">
        <v>253</v>
      </c>
      <c r="E51" s="787" t="s">
        <v>454</v>
      </c>
      <c r="F51" s="787" t="s">
        <v>454</v>
      </c>
      <c r="G51" s="787" t="s">
        <v>454</v>
      </c>
      <c r="H51" s="787">
        <v>1</v>
      </c>
      <c r="I51" s="787" t="s">
        <v>9</v>
      </c>
      <c r="J51" s="787" t="s">
        <v>9</v>
      </c>
      <c r="K51" s="787" t="s">
        <v>9</v>
      </c>
      <c r="L51" s="787">
        <v>1</v>
      </c>
      <c r="M51" s="787" t="s">
        <v>9</v>
      </c>
      <c r="N51" s="787">
        <v>1</v>
      </c>
      <c r="O51" s="787">
        <v>1</v>
      </c>
      <c r="P51" s="787" t="s">
        <v>9</v>
      </c>
      <c r="Q51" s="787" t="s">
        <v>9</v>
      </c>
      <c r="R51" s="543"/>
      <c r="S51" s="482"/>
    </row>
    <row r="52" spans="1:19" s="506" customFormat="1" ht="10.5" customHeight="1">
      <c r="A52" s="503"/>
      <c r="B52" s="504"/>
      <c r="C52" s="1016"/>
      <c r="D52" s="592" t="s">
        <v>252</v>
      </c>
      <c r="E52" s="827">
        <v>25</v>
      </c>
      <c r="F52" s="827">
        <v>28</v>
      </c>
      <c r="G52" s="827">
        <v>6</v>
      </c>
      <c r="H52" s="827">
        <v>24</v>
      </c>
      <c r="I52" s="827">
        <v>14</v>
      </c>
      <c r="J52" s="827">
        <v>17</v>
      </c>
      <c r="K52" s="827">
        <v>8</v>
      </c>
      <c r="L52" s="827">
        <v>7</v>
      </c>
      <c r="M52" s="827">
        <v>4</v>
      </c>
      <c r="N52" s="827">
        <v>12</v>
      </c>
      <c r="O52" s="827">
        <v>8</v>
      </c>
      <c r="P52" s="827">
        <v>3</v>
      </c>
      <c r="Q52" s="827">
        <v>9</v>
      </c>
      <c r="R52" s="543"/>
      <c r="S52" s="482"/>
    </row>
    <row r="53" spans="1:19" s="1023" customFormat="1" ht="11.25" customHeight="1">
      <c r="A53" s="1019"/>
      <c r="B53" s="1020"/>
      <c r="C53" s="1495" t="s">
        <v>456</v>
      </c>
      <c r="D53" s="1495"/>
      <c r="E53" s="1024">
        <v>148</v>
      </c>
      <c r="F53" s="1024">
        <v>151</v>
      </c>
      <c r="G53" s="1024">
        <v>41</v>
      </c>
      <c r="H53" s="1024">
        <v>57</v>
      </c>
      <c r="I53" s="1024">
        <v>138</v>
      </c>
      <c r="J53" s="1024">
        <v>75</v>
      </c>
      <c r="K53" s="1024">
        <v>137</v>
      </c>
      <c r="L53" s="1024">
        <v>102</v>
      </c>
      <c r="M53" s="1024">
        <v>118</v>
      </c>
      <c r="N53" s="1024">
        <v>17</v>
      </c>
      <c r="O53" s="1024">
        <v>13</v>
      </c>
      <c r="P53" s="1024">
        <v>9</v>
      </c>
      <c r="Q53" s="1024">
        <v>13</v>
      </c>
      <c r="R53" s="1021"/>
      <c r="S53" s="1022"/>
    </row>
    <row r="54" spans="1:19" s="506" customFormat="1" ht="10.5" customHeight="1">
      <c r="A54" s="503"/>
      <c r="B54" s="504"/>
      <c r="C54" s="1016"/>
      <c r="D54" s="592" t="s">
        <v>254</v>
      </c>
      <c r="E54" s="827">
        <v>1</v>
      </c>
      <c r="F54" s="827" t="s">
        <v>9</v>
      </c>
      <c r="G54" s="827">
        <v>1</v>
      </c>
      <c r="H54" s="827">
        <v>1</v>
      </c>
      <c r="I54" s="827">
        <v>1</v>
      </c>
      <c r="J54" s="827">
        <v>1</v>
      </c>
      <c r="K54" s="827" t="s">
        <v>9</v>
      </c>
      <c r="L54" s="827">
        <v>1</v>
      </c>
      <c r="M54" s="827">
        <v>2</v>
      </c>
      <c r="N54" s="827" t="s">
        <v>9</v>
      </c>
      <c r="O54" s="827">
        <v>1</v>
      </c>
      <c r="P54" s="827" t="s">
        <v>9</v>
      </c>
      <c r="Q54" s="827" t="s">
        <v>9</v>
      </c>
      <c r="R54" s="543"/>
      <c r="S54" s="482"/>
    </row>
    <row r="55" spans="1:19" s="506" customFormat="1" ht="10.5" customHeight="1">
      <c r="A55" s="503"/>
      <c r="B55" s="504"/>
      <c r="C55" s="1016"/>
      <c r="D55" s="592" t="s">
        <v>255</v>
      </c>
      <c r="E55" s="827">
        <v>147</v>
      </c>
      <c r="F55" s="827">
        <v>151</v>
      </c>
      <c r="G55" s="827">
        <v>40</v>
      </c>
      <c r="H55" s="827">
        <v>56</v>
      </c>
      <c r="I55" s="827">
        <v>137</v>
      </c>
      <c r="J55" s="827">
        <v>74</v>
      </c>
      <c r="K55" s="827">
        <v>137</v>
      </c>
      <c r="L55" s="827">
        <v>101</v>
      </c>
      <c r="M55" s="827">
        <v>116</v>
      </c>
      <c r="N55" s="827">
        <v>17</v>
      </c>
      <c r="O55" s="827">
        <v>12</v>
      </c>
      <c r="P55" s="827">
        <v>9</v>
      </c>
      <c r="Q55" s="827">
        <v>13</v>
      </c>
      <c r="R55" s="543"/>
      <c r="S55" s="482"/>
    </row>
    <row r="56" spans="1:19" s="802" customFormat="1" ht="13.5" customHeight="1">
      <c r="A56" s="798"/>
      <c r="B56" s="776"/>
      <c r="C56" s="517" t="s">
        <v>400</v>
      </c>
      <c r="D56" s="799"/>
      <c r="E56" s="488"/>
      <c r="F56" s="488"/>
      <c r="G56" s="518"/>
      <c r="H56" s="518"/>
      <c r="I56" s="800"/>
      <c r="J56" s="488"/>
      <c r="K56" s="488"/>
      <c r="L56" s="488"/>
      <c r="M56" s="488"/>
      <c r="N56" s="488"/>
      <c r="O56" s="488"/>
      <c r="P56" s="488" t="s">
        <v>105</v>
      </c>
      <c r="Q56" s="488"/>
      <c r="R56" s="801"/>
      <c r="S56" s="518"/>
    </row>
    <row r="57" spans="1:19" s="473" customFormat="1" ht="16.5" customHeight="1" thickBot="1">
      <c r="A57" s="508"/>
      <c r="B57" s="519"/>
      <c r="C57" s="985"/>
      <c r="D57" s="520"/>
      <c r="E57" s="522"/>
      <c r="F57" s="522"/>
      <c r="G57" s="522"/>
      <c r="H57" s="522"/>
      <c r="I57" s="522"/>
      <c r="J57" s="522"/>
      <c r="K57" s="522"/>
      <c r="L57" s="522"/>
      <c r="M57" s="522"/>
      <c r="N57" s="522"/>
      <c r="O57" s="522"/>
      <c r="P57" s="522"/>
      <c r="Q57" s="489" t="s">
        <v>73</v>
      </c>
      <c r="R57" s="523"/>
      <c r="S57" s="524"/>
    </row>
    <row r="58" spans="1:19" ht="13.5" customHeight="1" thickBot="1">
      <c r="A58" s="416"/>
      <c r="B58" s="519"/>
      <c r="C58" s="1492" t="s">
        <v>315</v>
      </c>
      <c r="D58" s="1493"/>
      <c r="E58" s="1493"/>
      <c r="F58" s="1493"/>
      <c r="G58" s="1493"/>
      <c r="H58" s="1493"/>
      <c r="I58" s="1493"/>
      <c r="J58" s="1493"/>
      <c r="K58" s="1493"/>
      <c r="L58" s="1493"/>
      <c r="M58" s="1493"/>
      <c r="N58" s="1493"/>
      <c r="O58" s="1493"/>
      <c r="P58" s="1493"/>
      <c r="Q58" s="1494"/>
      <c r="R58" s="489"/>
      <c r="S58" s="476"/>
    </row>
    <row r="59" spans="1:19" ht="3.75" customHeight="1">
      <c r="A59" s="416"/>
      <c r="B59" s="519"/>
      <c r="C59" s="1489" t="s">
        <v>69</v>
      </c>
      <c r="D59" s="1489"/>
      <c r="F59" s="1167"/>
      <c r="G59" s="1167"/>
      <c r="H59" s="1167"/>
      <c r="I59" s="1167"/>
      <c r="J59" s="1167"/>
      <c r="K59" s="1167"/>
      <c r="L59" s="1167"/>
      <c r="M59" s="526"/>
      <c r="N59" s="526"/>
      <c r="O59" s="526"/>
      <c r="P59" s="526"/>
      <c r="Q59" s="526"/>
      <c r="R59" s="523"/>
      <c r="S59" s="476"/>
    </row>
    <row r="60" spans="1:19" ht="13.5" customHeight="1">
      <c r="A60" s="416"/>
      <c r="B60" s="486"/>
      <c r="C60" s="1490"/>
      <c r="D60" s="1490"/>
      <c r="E60" s="1500">
        <v>2014</v>
      </c>
      <c r="F60" s="1500"/>
      <c r="G60" s="1500"/>
      <c r="H60" s="1500"/>
      <c r="I60" s="1500"/>
      <c r="J60" s="1500"/>
      <c r="K60" s="1500"/>
      <c r="L60" s="1501">
        <v>2015</v>
      </c>
      <c r="M60" s="1501"/>
      <c r="N60" s="1501"/>
      <c r="O60" s="1501"/>
      <c r="P60" s="1501"/>
      <c r="Q60" s="1501"/>
      <c r="R60" s="426"/>
      <c r="S60" s="426"/>
    </row>
    <row r="61" spans="1:19" ht="12.75" customHeight="1">
      <c r="A61" s="416"/>
      <c r="B61" s="486"/>
      <c r="C61" s="431"/>
      <c r="D61" s="431"/>
      <c r="E61" s="1018" t="s">
        <v>458</v>
      </c>
      <c r="F61" s="830" t="s">
        <v>99</v>
      </c>
      <c r="G61" s="830" t="s">
        <v>98</v>
      </c>
      <c r="H61" s="830" t="s">
        <v>97</v>
      </c>
      <c r="I61" s="830" t="s">
        <v>96</v>
      </c>
      <c r="J61" s="830" t="s">
        <v>95</v>
      </c>
      <c r="K61" s="830" t="s">
        <v>94</v>
      </c>
      <c r="L61" s="830" t="s">
        <v>93</v>
      </c>
      <c r="M61" s="830" t="s">
        <v>104</v>
      </c>
      <c r="N61" s="830" t="s">
        <v>103</v>
      </c>
      <c r="O61" s="1053" t="s">
        <v>102</v>
      </c>
      <c r="P61" s="830" t="s">
        <v>101</v>
      </c>
      <c r="Q61" s="830" t="s">
        <v>100</v>
      </c>
      <c r="R61" s="543"/>
      <c r="S61" s="426"/>
    </row>
    <row r="62" spans="1:19" ht="11.25" customHeight="1">
      <c r="A62" s="416"/>
      <c r="B62" s="519"/>
      <c r="C62" s="1491" t="s">
        <v>92</v>
      </c>
      <c r="D62" s="1491"/>
      <c r="E62" s="593"/>
      <c r="F62" s="593"/>
      <c r="G62" s="593"/>
      <c r="H62" s="593"/>
      <c r="I62" s="593"/>
      <c r="J62" s="593"/>
      <c r="K62" s="593"/>
      <c r="L62" s="593"/>
      <c r="M62" s="593"/>
      <c r="N62" s="593"/>
      <c r="O62" s="593"/>
      <c r="P62" s="593"/>
      <c r="Q62" s="593"/>
      <c r="R62" s="523"/>
      <c r="S62" s="476"/>
    </row>
    <row r="63" spans="1:19" s="531" customFormat="1" ht="9.75" customHeight="1">
      <c r="A63" s="528"/>
      <c r="B63" s="529"/>
      <c r="C63" s="530" t="s">
        <v>91</v>
      </c>
      <c r="D63" s="445"/>
      <c r="E63" s="898">
        <v>7.0000000000000007E-2</v>
      </c>
      <c r="F63" s="898">
        <v>-0.69</v>
      </c>
      <c r="G63" s="898">
        <v>-0.23</v>
      </c>
      <c r="H63" s="898">
        <v>0.56999999999999995</v>
      </c>
      <c r="I63" s="898">
        <v>0.33</v>
      </c>
      <c r="J63" s="898">
        <v>-0.21</v>
      </c>
      <c r="K63" s="898">
        <v>-0.02</v>
      </c>
      <c r="L63" s="898">
        <v>-1.41</v>
      </c>
      <c r="M63" s="898">
        <v>-7.0000000000000007E-2</v>
      </c>
      <c r="N63" s="898">
        <v>1.89</v>
      </c>
      <c r="O63" s="898">
        <v>0.32</v>
      </c>
      <c r="P63" s="898">
        <v>0.43</v>
      </c>
      <c r="Q63" s="898">
        <v>-0.08</v>
      </c>
      <c r="R63" s="462"/>
      <c r="S63" s="462"/>
    </row>
    <row r="64" spans="1:19" s="531" customFormat="1" ht="9.75" customHeight="1">
      <c r="A64" s="528"/>
      <c r="B64" s="529"/>
      <c r="C64" s="530" t="s">
        <v>90</v>
      </c>
      <c r="D64" s="445"/>
      <c r="E64" s="898">
        <v>-0.42</v>
      </c>
      <c r="F64" s="898">
        <v>-0.87</v>
      </c>
      <c r="G64" s="898">
        <v>-0.36</v>
      </c>
      <c r="H64" s="898">
        <v>-0.37</v>
      </c>
      <c r="I64" s="898">
        <v>0</v>
      </c>
      <c r="J64" s="898">
        <v>0.02</v>
      </c>
      <c r="K64" s="898">
        <v>-0.36</v>
      </c>
      <c r="L64" s="898">
        <v>-0.39</v>
      </c>
      <c r="M64" s="898">
        <v>-0.21</v>
      </c>
      <c r="N64" s="898">
        <v>0.31</v>
      </c>
      <c r="O64" s="898">
        <v>0.4</v>
      </c>
      <c r="P64" s="898">
        <v>0.95</v>
      </c>
      <c r="Q64" s="898">
        <v>0.8</v>
      </c>
      <c r="R64" s="462"/>
      <c r="S64" s="462"/>
    </row>
    <row r="65" spans="1:19" s="531" customFormat="1" ht="11.25" customHeight="1">
      <c r="A65" s="528"/>
      <c r="B65" s="529"/>
      <c r="C65" s="530" t="s">
        <v>264</v>
      </c>
      <c r="D65" s="445"/>
      <c r="E65" s="898">
        <v>-0.05</v>
      </c>
      <c r="F65" s="898">
        <v>-0.18</v>
      </c>
      <c r="G65" s="898">
        <v>-0.23</v>
      </c>
      <c r="H65" s="898">
        <v>-0.27</v>
      </c>
      <c r="I65" s="898">
        <v>-0.25</v>
      </c>
      <c r="J65" s="898">
        <v>-0.23</v>
      </c>
      <c r="K65" s="898">
        <v>-0.28000000000000003</v>
      </c>
      <c r="L65" s="898">
        <v>-0.32</v>
      </c>
      <c r="M65" s="898">
        <v>-0.33</v>
      </c>
      <c r="N65" s="898">
        <v>-0.27</v>
      </c>
      <c r="O65" s="898">
        <v>-0.22</v>
      </c>
      <c r="P65" s="898">
        <v>-0.11</v>
      </c>
      <c r="Q65" s="898">
        <v>-0.01</v>
      </c>
      <c r="R65" s="462"/>
      <c r="S65" s="462"/>
    </row>
    <row r="66" spans="1:19" ht="11.25" customHeight="1">
      <c r="A66" s="416"/>
      <c r="B66" s="519"/>
      <c r="C66" s="980" t="s">
        <v>89</v>
      </c>
      <c r="D66" s="527"/>
      <c r="E66" s="532"/>
      <c r="F66" s="184"/>
      <c r="G66" s="578"/>
      <c r="H66" s="578"/>
      <c r="I66" s="578"/>
      <c r="J66" s="88"/>
      <c r="K66" s="532"/>
      <c r="L66" s="578"/>
      <c r="M66" s="578"/>
      <c r="N66" s="578"/>
      <c r="O66" s="578"/>
      <c r="P66" s="578"/>
      <c r="Q66" s="533"/>
      <c r="R66" s="523"/>
      <c r="S66" s="476"/>
    </row>
    <row r="67" spans="1:19" ht="9.75" customHeight="1">
      <c r="A67" s="416"/>
      <c r="B67" s="534"/>
      <c r="C67" s="484"/>
      <c r="D67" s="774" t="s">
        <v>651</v>
      </c>
      <c r="E67" s="619"/>
      <c r="F67" s="621"/>
      <c r="G67" s="83"/>
      <c r="H67" s="83"/>
      <c r="I67" s="83"/>
      <c r="J67" s="622">
        <v>5.27527168897719</v>
      </c>
      <c r="K67" s="532"/>
      <c r="L67" s="578"/>
      <c r="M67" s="578"/>
      <c r="N67" s="578"/>
      <c r="O67" s="578"/>
      <c r="P67" s="578"/>
      <c r="Q67" s="1017">
        <f>+J67</f>
        <v>5.27527168897719</v>
      </c>
      <c r="R67" s="523"/>
      <c r="S67" s="476"/>
    </row>
    <row r="68" spans="1:19" ht="9.75" customHeight="1">
      <c r="A68" s="416"/>
      <c r="B68" s="535"/>
      <c r="C68" s="445"/>
      <c r="D68" s="623" t="s">
        <v>652</v>
      </c>
      <c r="E68" s="624"/>
      <c r="F68" s="624"/>
      <c r="G68" s="624"/>
      <c r="H68" s="624"/>
      <c r="I68" s="624"/>
      <c r="J68" s="622">
        <v>5.0961130196472082</v>
      </c>
      <c r="K68" s="532"/>
      <c r="L68" s="204"/>
      <c r="M68" s="578"/>
      <c r="N68" s="578"/>
      <c r="O68" s="578"/>
      <c r="P68" s="578"/>
      <c r="Q68" s="1017">
        <f t="shared" ref="Q68:Q71" si="0">+J68</f>
        <v>5.0961130196472082</v>
      </c>
      <c r="R68" s="536"/>
      <c r="S68" s="536"/>
    </row>
    <row r="69" spans="1:19" ht="9.75" customHeight="1">
      <c r="A69" s="416"/>
      <c r="B69" s="535"/>
      <c r="C69" s="445"/>
      <c r="D69" s="623" t="s">
        <v>653</v>
      </c>
      <c r="E69" s="619"/>
      <c r="F69" s="185"/>
      <c r="G69" s="185"/>
      <c r="H69" s="83"/>
      <c r="I69" s="186"/>
      <c r="J69" s="622">
        <v>4.786074242958871</v>
      </c>
      <c r="K69" s="532"/>
      <c r="L69" s="204"/>
      <c r="M69" s="578"/>
      <c r="N69" s="578"/>
      <c r="O69" s="578"/>
      <c r="P69" s="578"/>
      <c r="Q69" s="1017">
        <f t="shared" si="0"/>
        <v>4.786074242958871</v>
      </c>
      <c r="R69" s="537"/>
      <c r="S69" s="476"/>
    </row>
    <row r="70" spans="1:19" ht="9.75" customHeight="1">
      <c r="A70" s="416"/>
      <c r="B70" s="535"/>
      <c r="C70" s="445"/>
      <c r="D70" s="623" t="s">
        <v>654</v>
      </c>
      <c r="E70" s="625"/>
      <c r="F70" s="623"/>
      <c r="G70" s="623"/>
      <c r="H70" s="623"/>
      <c r="I70" s="623"/>
      <c r="J70" s="622">
        <v>1.4897025900028504</v>
      </c>
      <c r="K70" s="532"/>
      <c r="L70" s="204"/>
      <c r="M70" s="578"/>
      <c r="N70" s="578"/>
      <c r="O70" s="578"/>
      <c r="P70" s="578"/>
      <c r="Q70" s="1017">
        <f t="shared" si="0"/>
        <v>1.4897025900028504</v>
      </c>
      <c r="R70" s="537"/>
      <c r="S70" s="476"/>
    </row>
    <row r="71" spans="1:19" ht="9.75" customHeight="1">
      <c r="A71" s="416"/>
      <c r="B71" s="535"/>
      <c r="C71" s="445"/>
      <c r="D71" s="626" t="s">
        <v>655</v>
      </c>
      <c r="E71" s="627"/>
      <c r="F71" s="627"/>
      <c r="G71" s="627"/>
      <c r="H71" s="627"/>
      <c r="I71" s="627"/>
      <c r="J71" s="622">
        <v>1.3828978669219838</v>
      </c>
      <c r="K71" s="532"/>
      <c r="L71" s="204"/>
      <c r="M71" s="578"/>
      <c r="N71" s="578"/>
      <c r="O71" s="578"/>
      <c r="P71" s="578"/>
      <c r="Q71" s="1017">
        <f t="shared" si="0"/>
        <v>1.3828978669219838</v>
      </c>
      <c r="R71" s="537"/>
      <c r="S71" s="476"/>
    </row>
    <row r="72" spans="1:19" ht="9.75" customHeight="1">
      <c r="A72" s="416"/>
      <c r="B72" s="535"/>
      <c r="C72" s="445"/>
      <c r="D72" s="623" t="s">
        <v>656</v>
      </c>
      <c r="E72" s="185"/>
      <c r="F72" s="185"/>
      <c r="G72" s="185"/>
      <c r="H72" s="83"/>
      <c r="I72" s="186"/>
      <c r="J72" s="533">
        <v>-3.2527680840980566</v>
      </c>
      <c r="K72" s="532"/>
      <c r="L72" s="204"/>
      <c r="M72" s="578"/>
      <c r="N72" s="578"/>
      <c r="O72" s="578"/>
      <c r="P72" s="578"/>
      <c r="Q72" s="532"/>
      <c r="R72" s="537"/>
      <c r="S72" s="476"/>
    </row>
    <row r="73" spans="1:19" ht="9.75" customHeight="1">
      <c r="A73" s="416"/>
      <c r="B73" s="535"/>
      <c r="C73" s="445"/>
      <c r="D73" s="623" t="s">
        <v>657</v>
      </c>
      <c r="E73" s="620"/>
      <c r="F73" s="186"/>
      <c r="G73" s="186"/>
      <c r="H73" s="83"/>
      <c r="I73" s="186"/>
      <c r="J73" s="533">
        <v>-2.8150466835770827</v>
      </c>
      <c r="K73" s="532"/>
      <c r="L73" s="204"/>
      <c r="M73" s="578"/>
      <c r="N73" s="578"/>
      <c r="O73" s="578"/>
      <c r="P73" s="578"/>
      <c r="Q73" s="628"/>
      <c r="R73" s="537"/>
      <c r="S73" s="476"/>
    </row>
    <row r="74" spans="1:19" ht="9.75" customHeight="1">
      <c r="A74" s="416"/>
      <c r="B74" s="535"/>
      <c r="C74" s="445"/>
      <c r="D74" s="623" t="s">
        <v>658</v>
      </c>
      <c r="E74" s="620"/>
      <c r="F74" s="186"/>
      <c r="G74" s="186"/>
      <c r="H74" s="83"/>
      <c r="I74" s="186"/>
      <c r="J74" s="533">
        <v>-2.491146290522761</v>
      </c>
      <c r="K74" s="532"/>
      <c r="L74" s="204"/>
      <c r="M74" s="578"/>
      <c r="N74" s="578"/>
      <c r="O74" s="578"/>
      <c r="P74" s="578"/>
      <c r="Q74" s="628"/>
      <c r="R74" s="537"/>
      <c r="S74" s="476"/>
    </row>
    <row r="75" spans="1:19" ht="9.75" customHeight="1">
      <c r="A75" s="416"/>
      <c r="B75" s="535"/>
      <c r="C75" s="445"/>
      <c r="D75" s="623" t="s">
        <v>659</v>
      </c>
      <c r="E75" s="620"/>
      <c r="F75" s="186"/>
      <c r="G75" s="186"/>
      <c r="H75" s="83"/>
      <c r="I75" s="186"/>
      <c r="J75" s="533">
        <v>-2.2157459860069673</v>
      </c>
      <c r="K75" s="532"/>
      <c r="L75" s="204"/>
      <c r="M75" s="578"/>
      <c r="N75" s="578"/>
      <c r="O75" s="578"/>
      <c r="P75" s="578"/>
      <c r="Q75" s="628"/>
      <c r="R75" s="537"/>
      <c r="S75" s="476"/>
    </row>
    <row r="76" spans="1:19" ht="9.75" customHeight="1">
      <c r="A76" s="416"/>
      <c r="B76" s="535"/>
      <c r="C76" s="445"/>
      <c r="D76" s="623" t="s">
        <v>660</v>
      </c>
      <c r="E76" s="620"/>
      <c r="F76" s="185"/>
      <c r="G76" s="185"/>
      <c r="H76" s="83"/>
      <c r="I76" s="186"/>
      <c r="J76" s="533">
        <v>-1.7097701149425437</v>
      </c>
      <c r="K76" s="532"/>
      <c r="L76" s="204"/>
      <c r="M76" s="578"/>
      <c r="N76" s="578"/>
      <c r="O76" s="578"/>
      <c r="P76" s="578"/>
      <c r="Q76" s="532"/>
      <c r="R76" s="537"/>
      <c r="S76" s="476"/>
    </row>
    <row r="77" spans="1:19" ht="0.75" customHeight="1">
      <c r="A77" s="416"/>
      <c r="B77" s="535"/>
      <c r="C77" s="445"/>
      <c r="D77" s="538"/>
      <c r="E77" s="532"/>
      <c r="F77" s="185"/>
      <c r="G77" s="185"/>
      <c r="H77" s="83"/>
      <c r="I77" s="186"/>
      <c r="J77" s="533"/>
      <c r="K77" s="532"/>
      <c r="L77" s="204"/>
      <c r="M77" s="578"/>
      <c r="N77" s="578"/>
      <c r="O77" s="578"/>
      <c r="P77" s="578"/>
      <c r="Q77" s="532"/>
      <c r="R77" s="537"/>
      <c r="S77" s="476"/>
    </row>
    <row r="78" spans="1:19" ht="13.5" customHeight="1">
      <c r="A78" s="416"/>
      <c r="B78" s="539"/>
      <c r="C78" s="521" t="s">
        <v>244</v>
      </c>
      <c r="D78" s="538"/>
      <c r="E78" s="521"/>
      <c r="F78" s="521"/>
      <c r="G78" s="540" t="s">
        <v>88</v>
      </c>
      <c r="H78" s="521"/>
      <c r="I78" s="521"/>
      <c r="J78" s="521"/>
      <c r="K78" s="521"/>
      <c r="L78" s="521"/>
      <c r="M78" s="521"/>
      <c r="N78" s="521"/>
      <c r="O78" s="187"/>
      <c r="P78" s="187"/>
      <c r="Q78" s="187"/>
      <c r="R78" s="523"/>
      <c r="S78" s="476"/>
    </row>
    <row r="79" spans="1:19" ht="3" customHeight="1">
      <c r="A79" s="416"/>
      <c r="B79" s="539"/>
      <c r="C79" s="521"/>
      <c r="D79" s="538"/>
      <c r="E79" s="521"/>
      <c r="F79" s="521"/>
      <c r="G79" s="540"/>
      <c r="H79" s="521"/>
      <c r="I79" s="521"/>
      <c r="J79" s="521"/>
      <c r="K79" s="521"/>
      <c r="L79" s="521"/>
      <c r="M79" s="521"/>
      <c r="N79" s="521"/>
      <c r="O79" s="187"/>
      <c r="P79" s="187"/>
      <c r="Q79" s="187"/>
      <c r="R79" s="523"/>
      <c r="S79" s="476"/>
    </row>
    <row r="80" spans="1:19" s="139" customFormat="1" ht="13.5" customHeight="1">
      <c r="A80" s="138"/>
      <c r="B80" s="248">
        <v>16</v>
      </c>
      <c r="C80" s="1455">
        <v>42186</v>
      </c>
      <c r="D80" s="1455"/>
      <c r="E80" s="1455"/>
      <c r="F80" s="140"/>
      <c r="G80" s="140"/>
      <c r="H80" s="140"/>
      <c r="I80" s="140"/>
      <c r="J80" s="140"/>
      <c r="K80" s="140"/>
      <c r="L80" s="140"/>
      <c r="M80" s="140"/>
      <c r="N80" s="140"/>
      <c r="P80" s="138"/>
      <c r="R80" s="144"/>
    </row>
  </sheetData>
  <mergeCells count="45">
    <mergeCell ref="C34:D34"/>
    <mergeCell ref="C10:D10"/>
    <mergeCell ref="C35:D35"/>
    <mergeCell ref="C36:D36"/>
    <mergeCell ref="C37:D37"/>
    <mergeCell ref="C20:D20"/>
    <mergeCell ref="C21:D21"/>
    <mergeCell ref="C22:D22"/>
    <mergeCell ref="C23:D23"/>
    <mergeCell ref="C29:D29"/>
    <mergeCell ref="C24:D24"/>
    <mergeCell ref="C25:D25"/>
    <mergeCell ref="C26:D26"/>
    <mergeCell ref="C27:D27"/>
    <mergeCell ref="C28:D28"/>
    <mergeCell ref="C32:D32"/>
    <mergeCell ref="C30:D30"/>
    <mergeCell ref="C33:D33"/>
    <mergeCell ref="C1:F1"/>
    <mergeCell ref="C4:Q4"/>
    <mergeCell ref="C6:Q6"/>
    <mergeCell ref="C7:D8"/>
    <mergeCell ref="G7:I7"/>
    <mergeCell ref="J7:L7"/>
    <mergeCell ref="M7:O7"/>
    <mergeCell ref="P7:Q7"/>
    <mergeCell ref="J1:P1"/>
    <mergeCell ref="E8:K8"/>
    <mergeCell ref="L8:Q8"/>
    <mergeCell ref="C31:D31"/>
    <mergeCell ref="C80:E80"/>
    <mergeCell ref="C38:D38"/>
    <mergeCell ref="C39:D39"/>
    <mergeCell ref="C40:D40"/>
    <mergeCell ref="C41:D41"/>
    <mergeCell ref="C42:Q42"/>
    <mergeCell ref="C59:D60"/>
    <mergeCell ref="C62:D62"/>
    <mergeCell ref="C58:Q58"/>
    <mergeCell ref="C53:D53"/>
    <mergeCell ref="C43:Q43"/>
    <mergeCell ref="C47:D47"/>
    <mergeCell ref="C46:D46"/>
    <mergeCell ref="E60:K60"/>
    <mergeCell ref="L60:Q60"/>
  </mergeCells>
  <conditionalFormatting sqref="E45:Q45 E61:Q61 E9:Q9">
    <cfRule type="cellIs" dxfId="8" priority="40"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sheetPr codeName="Folha10">
    <tabColor theme="7"/>
  </sheetPr>
  <dimension ref="A1:N66"/>
  <sheetViews>
    <sheetView zoomScaleNormal="100" workbookViewId="0"/>
  </sheetViews>
  <sheetFormatPr defaultRowHeight="12.75"/>
  <cols>
    <col min="1" max="1" width="1" style="139" customWidth="1"/>
    <col min="2" max="2" width="2.5703125" style="468" customWidth="1"/>
    <col min="3" max="3" width="1" style="139" customWidth="1"/>
    <col min="4" max="4" width="40.28515625" style="139" customWidth="1"/>
    <col min="5" max="12" width="6.7109375" style="139" customWidth="1"/>
    <col min="13" max="13" width="2.5703125" style="1041" customWidth="1"/>
    <col min="14" max="14" width="1" style="1041" customWidth="1"/>
    <col min="15" max="16384" width="9.140625" style="139"/>
  </cols>
  <sheetData>
    <row r="1" spans="1:14" ht="13.5" customHeight="1">
      <c r="A1" s="138"/>
      <c r="B1" s="1523" t="s">
        <v>491</v>
      </c>
      <c r="C1" s="1523"/>
      <c r="D1" s="1523"/>
      <c r="E1" s="1523"/>
      <c r="F1" s="1523"/>
      <c r="G1" s="1523"/>
      <c r="H1" s="1523"/>
      <c r="I1" s="470"/>
      <c r="J1" s="470"/>
      <c r="K1" s="470"/>
      <c r="L1" s="470"/>
      <c r="M1" s="470"/>
      <c r="N1" s="470"/>
    </row>
    <row r="2" spans="1:14" ht="6" customHeight="1">
      <c r="A2" s="138"/>
      <c r="B2" s="1524"/>
      <c r="C2" s="1524"/>
      <c r="D2" s="1524"/>
      <c r="E2" s="1524"/>
      <c r="F2" s="1524"/>
      <c r="G2" s="1524"/>
      <c r="H2" s="1524"/>
      <c r="I2" s="1524"/>
      <c r="J2" s="1524"/>
      <c r="K2" s="1524"/>
      <c r="L2" s="1168"/>
      <c r="M2" s="471"/>
      <c r="N2" s="1028"/>
    </row>
    <row r="3" spans="1:14" ht="10.5" customHeight="1" thickBot="1">
      <c r="A3" s="138"/>
      <c r="B3" s="411"/>
      <c r="C3" s="140"/>
      <c r="D3" s="140"/>
      <c r="E3" s="140"/>
      <c r="F3" s="140"/>
      <c r="G3" s="140"/>
      <c r="H3" s="140"/>
      <c r="I3" s="140"/>
      <c r="J3" s="585"/>
      <c r="K3" s="140"/>
      <c r="L3" s="585" t="s">
        <v>70</v>
      </c>
      <c r="M3" s="472"/>
      <c r="N3" s="1028"/>
    </row>
    <row r="4" spans="1:14" ht="13.5" customHeight="1" thickBot="1">
      <c r="A4" s="138"/>
      <c r="B4" s="411"/>
      <c r="C4" s="1517" t="s">
        <v>461</v>
      </c>
      <c r="D4" s="1518"/>
      <c r="E4" s="1518"/>
      <c r="F4" s="1518"/>
      <c r="G4" s="1518"/>
      <c r="H4" s="1518"/>
      <c r="I4" s="1518"/>
      <c r="J4" s="1518"/>
      <c r="K4" s="1518"/>
      <c r="L4" s="1519"/>
      <c r="M4" s="472"/>
      <c r="N4" s="1028"/>
    </row>
    <row r="5" spans="1:14" ht="4.5" customHeight="1">
      <c r="A5" s="138"/>
      <c r="B5" s="411"/>
      <c r="C5" s="1525" t="s">
        <v>78</v>
      </c>
      <c r="D5" s="1525"/>
      <c r="E5" s="411"/>
      <c r="F5" s="411"/>
      <c r="G5" s="411"/>
      <c r="H5" s="411"/>
      <c r="I5" s="411"/>
      <c r="J5" s="411"/>
      <c r="K5" s="411"/>
      <c r="L5" s="411"/>
      <c r="M5" s="472"/>
      <c r="N5" s="1028"/>
    </row>
    <row r="6" spans="1:14" ht="13.5" customHeight="1">
      <c r="A6" s="138"/>
      <c r="B6" s="411"/>
      <c r="C6" s="1526"/>
      <c r="D6" s="1526"/>
      <c r="E6" s="1513">
        <v>2010</v>
      </c>
      <c r="F6" s="1513"/>
      <c r="G6" s="1513">
        <v>2011</v>
      </c>
      <c r="H6" s="1513"/>
      <c r="I6" s="1513">
        <v>2012</v>
      </c>
      <c r="J6" s="1513"/>
      <c r="K6" s="1513">
        <v>2013</v>
      </c>
      <c r="L6" s="1513"/>
      <c r="M6" s="472"/>
      <c r="N6" s="1028"/>
    </row>
    <row r="7" spans="1:14" ht="4.5" customHeight="1">
      <c r="A7" s="138"/>
      <c r="B7" s="411"/>
      <c r="C7" s="411"/>
      <c r="D7" s="411"/>
      <c r="E7" s="411"/>
      <c r="F7" s="411"/>
      <c r="G7" s="411"/>
      <c r="H7" s="411"/>
      <c r="I7" s="411"/>
      <c r="J7" s="411"/>
      <c r="K7" s="411"/>
      <c r="L7" s="411"/>
      <c r="M7" s="472"/>
      <c r="N7" s="1028"/>
    </row>
    <row r="8" spans="1:14" s="144" customFormat="1" ht="16.5" customHeight="1">
      <c r="A8" s="142"/>
      <c r="B8" s="1029"/>
      <c r="C8" s="1522" t="s">
        <v>462</v>
      </c>
      <c r="D8" s="1522"/>
      <c r="E8" s="1514">
        <v>99971</v>
      </c>
      <c r="F8" s="1514"/>
      <c r="G8" s="1514">
        <v>93162</v>
      </c>
      <c r="H8" s="1514"/>
      <c r="I8" s="1514">
        <v>88070</v>
      </c>
      <c r="J8" s="1514"/>
      <c r="K8" s="1514">
        <v>91963.999999999884</v>
      </c>
      <c r="L8" s="1514"/>
      <c r="M8" s="1030"/>
      <c r="N8" s="1031"/>
    </row>
    <row r="9" spans="1:14" s="144" customFormat="1" ht="13.5" customHeight="1">
      <c r="A9" s="142"/>
      <c r="B9" s="1029"/>
      <c r="C9" s="1049"/>
      <c r="D9" s="1050" t="s">
        <v>432</v>
      </c>
      <c r="E9" s="1515">
        <v>68341</v>
      </c>
      <c r="F9" s="1515"/>
      <c r="G9" s="1515">
        <v>62813</v>
      </c>
      <c r="H9" s="1515"/>
      <c r="I9" s="1515">
        <v>58493</v>
      </c>
      <c r="J9" s="1515"/>
      <c r="K9" s="1515">
        <v>60327.000000000124</v>
      </c>
      <c r="L9" s="1515"/>
      <c r="M9" s="1030"/>
      <c r="N9" s="1031"/>
    </row>
    <row r="10" spans="1:14" s="144" customFormat="1" ht="13.5" customHeight="1">
      <c r="A10" s="142"/>
      <c r="B10" s="1029"/>
      <c r="C10" s="1049"/>
      <c r="D10" s="1050" t="s">
        <v>433</v>
      </c>
      <c r="E10" s="1515">
        <v>31610</v>
      </c>
      <c r="F10" s="1515"/>
      <c r="G10" s="1515">
        <v>30349</v>
      </c>
      <c r="H10" s="1515"/>
      <c r="I10" s="1515">
        <v>29577</v>
      </c>
      <c r="J10" s="1515"/>
      <c r="K10" s="1515">
        <v>31636.999999999782</v>
      </c>
      <c r="L10" s="1515"/>
      <c r="M10" s="1030"/>
      <c r="N10" s="1031"/>
    </row>
    <row r="11" spans="1:14" s="144" customFormat="1" ht="22.5" customHeight="1">
      <c r="A11" s="142"/>
      <c r="B11" s="1029"/>
      <c r="C11" s="1521" t="s">
        <v>490</v>
      </c>
      <c r="D11" s="1521"/>
      <c r="E11" s="1514">
        <v>72548</v>
      </c>
      <c r="F11" s="1514"/>
      <c r="G11" s="1514">
        <v>67623</v>
      </c>
      <c r="H11" s="1514"/>
      <c r="I11" s="1514">
        <v>62871</v>
      </c>
      <c r="J11" s="1514"/>
      <c r="K11" s="1514">
        <v>25646.000000000036</v>
      </c>
      <c r="L11" s="1514"/>
      <c r="M11" s="1030"/>
      <c r="N11" s="1031"/>
    </row>
    <row r="12" spans="1:14" s="144" customFormat="1" ht="18.75" customHeight="1">
      <c r="A12" s="142"/>
      <c r="B12" s="1029"/>
      <c r="C12" s="1521" t="s">
        <v>463</v>
      </c>
      <c r="D12" s="1521"/>
      <c r="E12" s="1514">
        <v>1992588</v>
      </c>
      <c r="F12" s="1514"/>
      <c r="G12" s="1514">
        <v>1859228</v>
      </c>
      <c r="H12" s="1514"/>
      <c r="I12" s="1514">
        <v>1763128</v>
      </c>
      <c r="J12" s="1514"/>
      <c r="K12" s="1514">
        <v>1890538.0000000058</v>
      </c>
      <c r="L12" s="1514"/>
      <c r="M12" s="1030"/>
      <c r="N12" s="1031"/>
    </row>
    <row r="13" spans="1:14" ht="11.25" customHeight="1" thickBot="1">
      <c r="A13" s="138"/>
      <c r="B13" s="140"/>
      <c r="C13" s="140"/>
      <c r="D13" s="140"/>
      <c r="E13" s="140"/>
      <c r="F13" s="140"/>
      <c r="G13" s="140"/>
      <c r="H13" s="140"/>
      <c r="I13" s="140"/>
      <c r="J13" s="585"/>
      <c r="K13" s="140"/>
      <c r="L13" s="585"/>
      <c r="M13" s="472"/>
      <c r="N13" s="1028"/>
    </row>
    <row r="14" spans="1:14" s="144" customFormat="1" ht="13.5" customHeight="1" thickBot="1">
      <c r="A14" s="142"/>
      <c r="B14" s="143"/>
      <c r="C14" s="1517" t="s">
        <v>489</v>
      </c>
      <c r="D14" s="1518"/>
      <c r="E14" s="1518"/>
      <c r="F14" s="1518"/>
      <c r="G14" s="1518"/>
      <c r="H14" s="1518"/>
      <c r="I14" s="1518"/>
      <c r="J14" s="1518"/>
      <c r="K14" s="1518"/>
      <c r="L14" s="1519"/>
      <c r="M14" s="472"/>
      <c r="N14" s="1028"/>
    </row>
    <row r="15" spans="1:14" ht="4.5" customHeight="1">
      <c r="A15" s="138"/>
      <c r="B15" s="140"/>
      <c r="C15" s="146"/>
      <c r="D15" s="146"/>
      <c r="E15" s="415"/>
      <c r="F15" s="415"/>
      <c r="G15" s="415"/>
      <c r="H15" s="415"/>
      <c r="I15" s="415"/>
      <c r="J15" s="415"/>
      <c r="K15" s="415"/>
      <c r="L15" s="415"/>
      <c r="M15" s="472"/>
      <c r="N15" s="1028"/>
    </row>
    <row r="16" spans="1:14" ht="13.5" customHeight="1">
      <c r="A16" s="138"/>
      <c r="B16" s="140"/>
      <c r="C16" s="1520"/>
      <c r="D16" s="1520"/>
      <c r="E16" s="1516">
        <v>2010</v>
      </c>
      <c r="F16" s="1516"/>
      <c r="G16" s="1516">
        <v>2011</v>
      </c>
      <c r="H16" s="1516"/>
      <c r="I16" s="1516">
        <v>2012</v>
      </c>
      <c r="J16" s="1516"/>
      <c r="K16" s="1516">
        <v>2013</v>
      </c>
      <c r="L16" s="1516"/>
      <c r="M16" s="1032"/>
      <c r="N16" s="1033"/>
    </row>
    <row r="17" spans="1:14" ht="25.5" customHeight="1">
      <c r="A17" s="138"/>
      <c r="B17" s="140"/>
      <c r="C17" s="1179"/>
      <c r="D17" s="1179"/>
      <c r="E17" s="1178" t="s">
        <v>68</v>
      </c>
      <c r="F17" s="1178" t="s">
        <v>464</v>
      </c>
      <c r="G17" s="1178" t="s">
        <v>68</v>
      </c>
      <c r="H17" s="1178" t="s">
        <v>464</v>
      </c>
      <c r="I17" s="1178" t="s">
        <v>68</v>
      </c>
      <c r="J17" s="1178" t="s">
        <v>464</v>
      </c>
      <c r="K17" s="1178" t="s">
        <v>68</v>
      </c>
      <c r="L17" s="1178" t="s">
        <v>464</v>
      </c>
      <c r="M17" s="1032"/>
      <c r="N17" s="1033"/>
    </row>
    <row r="18" spans="1:14" s="1037" customFormat="1" ht="18.75" customHeight="1">
      <c r="A18" s="1034"/>
      <c r="B18" s="1035"/>
      <c r="C18" s="1469" t="s">
        <v>68</v>
      </c>
      <c r="D18" s="1469"/>
      <c r="E18" s="1177">
        <v>37.722991682033538</v>
      </c>
      <c r="F18" s="1177">
        <v>5.1534617334572957E-2</v>
      </c>
      <c r="G18" s="1177">
        <v>34.264391040797669</v>
      </c>
      <c r="H18" s="1177">
        <v>4.0582950002149662E-2</v>
      </c>
      <c r="I18" s="1177">
        <v>33.597446623964863</v>
      </c>
      <c r="J18" s="1177">
        <v>4.2727175943744602E-2</v>
      </c>
      <c r="K18" s="1177">
        <v>35.523302580974473</v>
      </c>
      <c r="L18" s="1177">
        <v>4.4185464503317513E-2</v>
      </c>
      <c r="M18" s="1036"/>
    </row>
    <row r="19" spans="1:14" ht="12" customHeight="1">
      <c r="A19" s="138"/>
      <c r="B19" s="140"/>
      <c r="C19" s="888"/>
      <c r="D19" s="1175" t="s">
        <v>488</v>
      </c>
      <c r="E19" s="1174">
        <v>25.251240300216221</v>
      </c>
      <c r="F19" s="1174">
        <v>8.4806852393673179E-2</v>
      </c>
      <c r="G19" s="1174">
        <v>21.043646689975677</v>
      </c>
      <c r="H19" s="1174">
        <v>0.14773230905599127</v>
      </c>
      <c r="I19" s="1174">
        <v>21.763392857142918</v>
      </c>
      <c r="J19" s="1174">
        <v>0.1800115207373276</v>
      </c>
      <c r="K19" s="1174">
        <v>22.82228548190319</v>
      </c>
      <c r="L19" s="1174">
        <v>0.11386742578283854</v>
      </c>
      <c r="M19" s="1032"/>
      <c r="N19" s="1033"/>
    </row>
    <row r="20" spans="1:14" ht="12" customHeight="1">
      <c r="A20" s="138"/>
      <c r="B20" s="140"/>
      <c r="C20" s="888"/>
      <c r="D20" s="1175" t="s">
        <v>377</v>
      </c>
      <c r="E20" s="1174">
        <v>81.75491146154522</v>
      </c>
      <c r="F20" s="1174">
        <v>0.5285877896220601</v>
      </c>
      <c r="G20" s="1174">
        <v>79.174183203046766</v>
      </c>
      <c r="H20" s="1174">
        <v>0.5011024253357389</v>
      </c>
      <c r="I20" s="1174">
        <v>62.463740088957614</v>
      </c>
      <c r="J20" s="1174">
        <v>0.48346548056468741</v>
      </c>
      <c r="K20" s="1174">
        <v>59.342496285289698</v>
      </c>
      <c r="L20" s="1174">
        <v>0.2786032689450223</v>
      </c>
      <c r="M20" s="1032"/>
      <c r="N20" s="1038"/>
    </row>
    <row r="21" spans="1:14" ht="12" customHeight="1">
      <c r="A21" s="138"/>
      <c r="B21" s="140"/>
      <c r="C21" s="888"/>
      <c r="D21" s="1175" t="s">
        <v>378</v>
      </c>
      <c r="E21" s="1174">
        <v>64.357264741199188</v>
      </c>
      <c r="F21" s="1174">
        <v>6.6359097516273391E-2</v>
      </c>
      <c r="G21" s="1174">
        <v>57.58434150957909</v>
      </c>
      <c r="H21" s="1174">
        <v>4.1563291301123087E-2</v>
      </c>
      <c r="I21" s="1174">
        <v>56.803336591219683</v>
      </c>
      <c r="J21" s="1174">
        <v>5.3222887777122557E-2</v>
      </c>
      <c r="K21" s="1174">
        <v>59.797104526333797</v>
      </c>
      <c r="L21" s="1174">
        <v>6.4690348863440231E-2</v>
      </c>
      <c r="M21" s="1032"/>
      <c r="N21" s="1180"/>
    </row>
    <row r="22" spans="1:14" ht="12" customHeight="1">
      <c r="A22" s="138"/>
      <c r="B22" s="140"/>
      <c r="D22" s="1175" t="s">
        <v>487</v>
      </c>
      <c r="E22" s="1174">
        <v>9.7204301075268802</v>
      </c>
      <c r="F22" s="1174">
        <v>0.25806451612903225</v>
      </c>
      <c r="G22" s="1174">
        <v>11.545711592836946</v>
      </c>
      <c r="H22" s="1174">
        <v>0.1767200754005655</v>
      </c>
      <c r="I22" s="1174">
        <v>10.348583877995639</v>
      </c>
      <c r="J22" s="1174">
        <v>0.54466230936819149</v>
      </c>
      <c r="K22" s="1174">
        <v>12.373530216024054</v>
      </c>
      <c r="L22" s="1174">
        <v>0.27344818156959239</v>
      </c>
      <c r="M22" s="1032"/>
      <c r="N22" s="1033"/>
    </row>
    <row r="23" spans="1:14" s="160" customFormat="1" ht="12" customHeight="1">
      <c r="A23" s="158"/>
      <c r="B23" s="159"/>
      <c r="C23" s="889"/>
      <c r="D23" s="1175" t="s">
        <v>486</v>
      </c>
      <c r="E23" s="1174">
        <v>88.122605363984675</v>
      </c>
      <c r="F23" s="1174">
        <v>8.4206980758704905E-2</v>
      </c>
      <c r="G23" s="1174">
        <v>94.768702196408995</v>
      </c>
      <c r="H23" s="1174">
        <v>0.12270440508814279</v>
      </c>
      <c r="I23" s="1174">
        <v>93.378679094764109</v>
      </c>
      <c r="J23" s="1174">
        <v>4.1986816139732069E-2</v>
      </c>
      <c r="K23" s="1174">
        <v>101.37911394979872</v>
      </c>
      <c r="L23" s="1174">
        <v>0</v>
      </c>
      <c r="M23" s="1032"/>
      <c r="N23" s="1033"/>
    </row>
    <row r="24" spans="1:14" s="160" customFormat="1" ht="12" customHeight="1">
      <c r="A24" s="158"/>
      <c r="B24" s="159"/>
      <c r="C24" s="889"/>
      <c r="D24" s="1175" t="s">
        <v>380</v>
      </c>
      <c r="E24" s="1174">
        <v>46.297206923682353</v>
      </c>
      <c r="F24" s="1174">
        <v>0.12908143194335225</v>
      </c>
      <c r="G24" s="1174">
        <v>44.587531195908127</v>
      </c>
      <c r="H24" s="1174">
        <v>0.12290590528734198</v>
      </c>
      <c r="I24" s="1174">
        <v>40.456463605026478</v>
      </c>
      <c r="J24" s="1174">
        <v>0.10047454902385063</v>
      </c>
      <c r="K24" s="1174">
        <v>45.434636746561516</v>
      </c>
      <c r="L24" s="1174">
        <v>0.10250866664181697</v>
      </c>
      <c r="M24" s="1032"/>
      <c r="N24" s="1033"/>
    </row>
    <row r="25" spans="1:14" s="160" customFormat="1" ht="12" customHeight="1">
      <c r="A25" s="158"/>
      <c r="B25" s="159"/>
      <c r="C25" s="889"/>
      <c r="D25" s="1175" t="s">
        <v>485</v>
      </c>
      <c r="E25" s="1174">
        <v>27.943150567735699</v>
      </c>
      <c r="F25" s="1174">
        <v>1.9403740688409277E-2</v>
      </c>
      <c r="G25" s="1174">
        <v>27.156699413809047</v>
      </c>
      <c r="H25" s="1174">
        <v>1.9474782811910812E-2</v>
      </c>
      <c r="I25" s="1174">
        <v>25.78833326405837</v>
      </c>
      <c r="J25" s="1174">
        <v>9.0358560841129892E-3</v>
      </c>
      <c r="K25" s="1174">
        <v>28.019848988405844</v>
      </c>
      <c r="L25" s="1174">
        <v>1.9144471842310641E-2</v>
      </c>
      <c r="M25" s="1032"/>
      <c r="N25" s="1033"/>
    </row>
    <row r="26" spans="1:14" s="1027" customFormat="1" ht="12" customHeight="1">
      <c r="A26" s="138"/>
      <c r="B26" s="140"/>
      <c r="C26" s="888"/>
      <c r="D26" s="1175" t="s">
        <v>382</v>
      </c>
      <c r="E26" s="1174">
        <v>48.504983388704289</v>
      </c>
      <c r="F26" s="1174">
        <v>0.15227021040974525</v>
      </c>
      <c r="G26" s="1174">
        <v>43.831308835919643</v>
      </c>
      <c r="H26" s="1174">
        <v>0.10614514021109638</v>
      </c>
      <c r="I26" s="1174">
        <v>43.567855997488891</v>
      </c>
      <c r="J26" s="1174">
        <v>6.8234700074375862E-2</v>
      </c>
      <c r="K26" s="1174">
        <v>52.450287295809261</v>
      </c>
      <c r="L26" s="1174">
        <v>0.12785415601215344</v>
      </c>
      <c r="M26" s="1032"/>
      <c r="N26" s="1033"/>
    </row>
    <row r="27" spans="1:14" s="1027" customFormat="1" ht="12" customHeight="1">
      <c r="A27" s="138"/>
      <c r="B27" s="140"/>
      <c r="C27" s="888"/>
      <c r="D27" s="1175" t="s">
        <v>383</v>
      </c>
      <c r="E27" s="1174">
        <v>21.847494943169565</v>
      </c>
      <c r="F27" s="1174">
        <v>4.9698578123679804E-3</v>
      </c>
      <c r="G27" s="1174">
        <v>19.2079623412641</v>
      </c>
      <c r="H27" s="1174">
        <v>4.5613779010363646E-3</v>
      </c>
      <c r="I27" s="1174">
        <v>20.060246800489743</v>
      </c>
      <c r="J27" s="1174">
        <v>4.4040058837518771E-3</v>
      </c>
      <c r="K27" s="1174">
        <v>20.766982652029018</v>
      </c>
      <c r="L27" s="1174">
        <v>4.6835775038405747E-3</v>
      </c>
      <c r="M27" s="1032"/>
      <c r="N27" s="1033"/>
    </row>
    <row r="28" spans="1:14" s="1027" customFormat="1" ht="12" customHeight="1">
      <c r="A28" s="138"/>
      <c r="B28" s="140"/>
      <c r="C28" s="888"/>
      <c r="D28" s="1175" t="s">
        <v>484</v>
      </c>
      <c r="E28" s="1174">
        <v>6.5227447956823292</v>
      </c>
      <c r="F28" s="1174">
        <v>0</v>
      </c>
      <c r="G28" s="1174">
        <v>6.1571370757934822</v>
      </c>
      <c r="H28" s="1174">
        <v>1.4453373417355591E-2</v>
      </c>
      <c r="I28" s="1174">
        <v>6.841387824387211</v>
      </c>
      <c r="J28" s="1174">
        <v>0</v>
      </c>
      <c r="K28" s="1174">
        <v>7.448528756414019</v>
      </c>
      <c r="L28" s="1174">
        <v>0</v>
      </c>
      <c r="M28" s="1032"/>
      <c r="N28" s="1033"/>
    </row>
    <row r="29" spans="1:14" s="1027" customFormat="1" ht="12" customHeight="1">
      <c r="A29" s="138"/>
      <c r="B29" s="140"/>
      <c r="C29" s="888"/>
      <c r="D29" s="1175" t="s">
        <v>384</v>
      </c>
      <c r="E29" s="1174">
        <v>4.5701518305997206</v>
      </c>
      <c r="F29" s="1174">
        <v>0</v>
      </c>
      <c r="G29" s="1174">
        <v>4.6750409612233703</v>
      </c>
      <c r="H29" s="1174">
        <v>0</v>
      </c>
      <c r="I29" s="1174">
        <v>5.1516561326267647</v>
      </c>
      <c r="J29" s="1174">
        <v>0</v>
      </c>
      <c r="K29" s="1174">
        <v>5.0847457627118668</v>
      </c>
      <c r="L29" s="1174">
        <v>1.1150758251561107E-2</v>
      </c>
      <c r="M29" s="1032"/>
      <c r="N29" s="1033"/>
    </row>
    <row r="30" spans="1:14" s="1027" customFormat="1" ht="12" customHeight="1">
      <c r="A30" s="138"/>
      <c r="B30" s="140"/>
      <c r="C30" s="888"/>
      <c r="D30" s="1175" t="s">
        <v>385</v>
      </c>
      <c r="E30" s="1174">
        <v>7.8321678321678307</v>
      </c>
      <c r="F30" s="1174">
        <v>3.9960039960040009E-2</v>
      </c>
      <c r="G30" s="1174">
        <v>8.614734446747125</v>
      </c>
      <c r="H30" s="1174">
        <v>4.0635539843146821E-2</v>
      </c>
      <c r="I30" s="1174">
        <v>11.264985531211231</v>
      </c>
      <c r="J30" s="1174">
        <v>5.1674245556014804E-2</v>
      </c>
      <c r="K30" s="1174">
        <v>10.252133817325607</v>
      </c>
      <c r="L30" s="1174">
        <v>0</v>
      </c>
      <c r="M30" s="1032"/>
      <c r="N30" s="1033"/>
    </row>
    <row r="31" spans="1:14" s="1027" customFormat="1" ht="12" customHeight="1">
      <c r="A31" s="138"/>
      <c r="B31" s="140"/>
      <c r="C31" s="888"/>
      <c r="D31" s="1175" t="s">
        <v>483</v>
      </c>
      <c r="E31" s="1174">
        <v>10.553332173307769</v>
      </c>
      <c r="F31" s="1174">
        <v>6.0901339829476007E-2</v>
      </c>
      <c r="G31" s="1174">
        <v>8.102487931674677</v>
      </c>
      <c r="H31" s="1174">
        <v>7.4266617155588242E-3</v>
      </c>
      <c r="I31" s="1174">
        <v>8.1517082683944206</v>
      </c>
      <c r="J31" s="1174">
        <v>3.2639472546123795E-2</v>
      </c>
      <c r="K31" s="1174">
        <v>8.1022321334945957</v>
      </c>
      <c r="L31" s="1174">
        <v>3.4953546736387404E-2</v>
      </c>
      <c r="M31" s="1032"/>
      <c r="N31" s="1033"/>
    </row>
    <row r="32" spans="1:14" s="1027" customFormat="1" ht="12" customHeight="1">
      <c r="A32" s="138"/>
      <c r="B32" s="140"/>
      <c r="C32" s="888"/>
      <c r="D32" s="1175" t="s">
        <v>482</v>
      </c>
      <c r="E32" s="1174">
        <v>38.272490968633001</v>
      </c>
      <c r="F32" s="1174">
        <v>3.6185777783138647E-2</v>
      </c>
      <c r="G32" s="1174">
        <v>38.680180453561299</v>
      </c>
      <c r="H32" s="1174">
        <v>1.3486813268326809E-2</v>
      </c>
      <c r="I32" s="1174">
        <v>28.642507369453153</v>
      </c>
      <c r="J32" s="1174">
        <v>3.6317634027201784E-2</v>
      </c>
      <c r="K32" s="1174">
        <v>32.111229286410861</v>
      </c>
      <c r="L32" s="1174">
        <v>3.3064591679846454E-2</v>
      </c>
      <c r="M32" s="1032"/>
      <c r="N32" s="1033"/>
    </row>
    <row r="33" spans="1:14" s="1027" customFormat="1" ht="12" customHeight="1">
      <c r="A33" s="138"/>
      <c r="B33" s="140"/>
      <c r="C33" s="888"/>
      <c r="D33" s="1175" t="s">
        <v>481</v>
      </c>
      <c r="E33" s="1174">
        <v>35.800324948176396</v>
      </c>
      <c r="F33" s="1174">
        <v>0</v>
      </c>
      <c r="G33" s="1174">
        <v>33.126543395771868</v>
      </c>
      <c r="H33" s="1174">
        <v>6.0230078901403403E-2</v>
      </c>
      <c r="I33" s="1174">
        <v>33.139246778989097</v>
      </c>
      <c r="J33" s="1174">
        <v>0</v>
      </c>
      <c r="K33" s="1174">
        <v>36.244143675169212</v>
      </c>
      <c r="L33" s="1174">
        <v>6.5070275897969876E-2</v>
      </c>
      <c r="M33" s="1032"/>
      <c r="N33" s="1033"/>
    </row>
    <row r="34" spans="1:14" s="1027" customFormat="1" ht="12" customHeight="1">
      <c r="A34" s="138"/>
      <c r="B34" s="140"/>
      <c r="C34" s="888"/>
      <c r="D34" s="1175" t="s">
        <v>386</v>
      </c>
      <c r="E34" s="1174">
        <v>11.544190665342567</v>
      </c>
      <c r="F34" s="1174">
        <v>0</v>
      </c>
      <c r="G34" s="1174">
        <v>9.7374787744000404</v>
      </c>
      <c r="H34" s="1174">
        <v>0</v>
      </c>
      <c r="I34" s="1174">
        <v>11.918032786885185</v>
      </c>
      <c r="J34" s="1174">
        <v>1.6393442622950737E-2</v>
      </c>
      <c r="K34" s="1174">
        <v>11.386986301369857</v>
      </c>
      <c r="L34" s="1174">
        <v>0</v>
      </c>
      <c r="M34" s="1032"/>
      <c r="N34" s="1033"/>
    </row>
    <row r="35" spans="1:14" s="1027" customFormat="1" ht="12" customHeight="1">
      <c r="A35" s="138"/>
      <c r="B35" s="140"/>
      <c r="C35" s="888"/>
      <c r="D35" s="1175" t="s">
        <v>480</v>
      </c>
      <c r="E35" s="1174">
        <v>36.698548760695125</v>
      </c>
      <c r="F35" s="1174">
        <v>3.9393032160471462E-3</v>
      </c>
      <c r="G35" s="1174">
        <v>31.988643866367219</v>
      </c>
      <c r="H35" s="1174">
        <v>3.6680018193288901E-3</v>
      </c>
      <c r="I35" s="1174">
        <v>37.520946062140318</v>
      </c>
      <c r="J35" s="1174">
        <v>1.5996992565397709E-2</v>
      </c>
      <c r="K35" s="1174">
        <v>39.579836072406835</v>
      </c>
      <c r="L35" s="1174">
        <v>1.8946786056681108E-2</v>
      </c>
      <c r="M35" s="1032"/>
      <c r="N35" s="1033"/>
    </row>
    <row r="36" spans="1:14" s="1027" customFormat="1" ht="12" customHeight="1">
      <c r="A36" s="138"/>
      <c r="B36" s="140"/>
      <c r="C36" s="888"/>
      <c r="D36" s="1175" t="s">
        <v>479</v>
      </c>
      <c r="E36" s="1174">
        <v>25.959494237439813</v>
      </c>
      <c r="F36" s="1174">
        <v>0</v>
      </c>
      <c r="G36" s="1174">
        <v>25.955470889391652</v>
      </c>
      <c r="H36" s="1174">
        <v>0</v>
      </c>
      <c r="I36" s="1174">
        <v>28.103526313623878</v>
      </c>
      <c r="J36" s="1174">
        <v>8.2294366950582371E-2</v>
      </c>
      <c r="K36" s="1174">
        <v>27.644461508926863</v>
      </c>
      <c r="L36" s="1174">
        <v>0</v>
      </c>
      <c r="M36" s="1032"/>
      <c r="N36" s="1033"/>
    </row>
    <row r="37" spans="1:14" s="1027" customFormat="1" ht="12" customHeight="1">
      <c r="A37" s="138"/>
      <c r="B37" s="140"/>
      <c r="C37" s="888"/>
      <c r="D37" s="1175" t="s">
        <v>388</v>
      </c>
      <c r="E37" s="1174">
        <v>12.605378294739122</v>
      </c>
      <c r="F37" s="1174">
        <v>0</v>
      </c>
      <c r="G37" s="1174">
        <v>14.428209413921419</v>
      </c>
      <c r="H37" s="1174">
        <v>1.0783415107564587E-2</v>
      </c>
      <c r="I37" s="1174">
        <v>13.16008893829903</v>
      </c>
      <c r="J37" s="1174">
        <v>2.7793218454697021E-2</v>
      </c>
      <c r="K37" s="1174">
        <v>10.413653456754451</v>
      </c>
      <c r="L37" s="1174">
        <v>1.1570726063060501E-2</v>
      </c>
      <c r="M37" s="1032"/>
      <c r="N37" s="1033"/>
    </row>
    <row r="38" spans="1:14" s="1027" customFormat="1" ht="12" customHeight="1">
      <c r="A38" s="138"/>
      <c r="B38" s="140"/>
      <c r="C38" s="888"/>
      <c r="D38" s="1175" t="s">
        <v>478</v>
      </c>
      <c r="E38" s="1174">
        <v>0</v>
      </c>
      <c r="F38" s="1174">
        <v>0</v>
      </c>
      <c r="G38" s="1174">
        <v>0</v>
      </c>
      <c r="H38" s="1174">
        <v>0</v>
      </c>
      <c r="I38" s="1174">
        <v>0</v>
      </c>
      <c r="J38" s="1174">
        <v>0</v>
      </c>
      <c r="K38" s="1174">
        <v>0</v>
      </c>
      <c r="L38" s="1174">
        <v>0</v>
      </c>
      <c r="M38" s="1032"/>
      <c r="N38" s="1033"/>
    </row>
    <row r="39" spans="1:14" s="1027" customFormat="1" ht="12" customHeight="1">
      <c r="A39" s="138"/>
      <c r="B39" s="140"/>
      <c r="C39" s="888"/>
      <c r="D39" s="1175" t="s">
        <v>477</v>
      </c>
      <c r="E39" s="1174">
        <v>0</v>
      </c>
      <c r="F39" s="1174">
        <v>0</v>
      </c>
      <c r="G39" s="1174">
        <v>0</v>
      </c>
      <c r="H39" s="1174">
        <v>0</v>
      </c>
      <c r="I39" s="1174">
        <v>19.6078431372549</v>
      </c>
      <c r="J39" s="1174">
        <v>0</v>
      </c>
      <c r="K39" s="1174">
        <v>12.987012987012989</v>
      </c>
      <c r="L39" s="1174">
        <v>0</v>
      </c>
      <c r="M39" s="1032"/>
      <c r="N39" s="1033"/>
    </row>
    <row r="40" spans="1:14" s="1027" customFormat="1" ht="16.5" customHeight="1" thickBot="1">
      <c r="A40" s="138"/>
      <c r="B40" s="140"/>
      <c r="C40" s="888"/>
      <c r="D40" s="1175"/>
      <c r="E40" s="1177"/>
      <c r="F40" s="1177"/>
      <c r="G40" s="1177"/>
      <c r="H40" s="1177"/>
      <c r="I40" s="1177"/>
      <c r="J40" s="1177"/>
      <c r="K40" s="1177"/>
      <c r="L40" s="1177"/>
      <c r="M40" s="1032"/>
      <c r="N40" s="1033"/>
    </row>
    <row r="41" spans="1:14" s="144" customFormat="1" ht="13.5" customHeight="1" thickBot="1">
      <c r="A41" s="142"/>
      <c r="B41" s="143"/>
      <c r="C41" s="1517" t="s">
        <v>476</v>
      </c>
      <c r="D41" s="1518"/>
      <c r="E41" s="1518"/>
      <c r="F41" s="1518"/>
      <c r="G41" s="1518"/>
      <c r="H41" s="1518"/>
      <c r="I41" s="1518"/>
      <c r="J41" s="1518"/>
      <c r="K41" s="1518"/>
      <c r="L41" s="1519"/>
      <c r="M41" s="472"/>
      <c r="N41" s="1028"/>
    </row>
    <row r="42" spans="1:14" ht="4.5" customHeight="1">
      <c r="A42" s="138"/>
      <c r="B42" s="140"/>
      <c r="C42" s="146"/>
      <c r="D42" s="146"/>
      <c r="E42" s="415"/>
      <c r="F42" s="415"/>
      <c r="G42" s="415"/>
      <c r="H42" s="415"/>
      <c r="I42" s="415"/>
      <c r="J42" s="415"/>
      <c r="K42" s="415"/>
      <c r="L42" s="415"/>
      <c r="M42" s="472"/>
      <c r="N42" s="1028"/>
    </row>
    <row r="43" spans="1:14" ht="13.5" customHeight="1">
      <c r="A43" s="138"/>
      <c r="B43" s="140"/>
      <c r="C43" s="1520"/>
      <c r="D43" s="1520"/>
      <c r="E43" s="1516">
        <v>2010</v>
      </c>
      <c r="F43" s="1516"/>
      <c r="G43" s="1516">
        <v>2011</v>
      </c>
      <c r="H43" s="1516"/>
      <c r="I43" s="1516">
        <v>2012</v>
      </c>
      <c r="J43" s="1516"/>
      <c r="K43" s="1516">
        <v>2013</v>
      </c>
      <c r="L43" s="1516"/>
      <c r="M43" s="1032"/>
      <c r="N43" s="1033"/>
    </row>
    <row r="44" spans="1:14" ht="25.5" customHeight="1">
      <c r="A44" s="138"/>
      <c r="B44" s="140"/>
      <c r="C44" s="1179"/>
      <c r="D44" s="1179"/>
      <c r="E44" s="1178" t="s">
        <v>68</v>
      </c>
      <c r="F44" s="1178" t="s">
        <v>464</v>
      </c>
      <c r="G44" s="1178" t="s">
        <v>68</v>
      </c>
      <c r="H44" s="1178" t="s">
        <v>464</v>
      </c>
      <c r="I44" s="1178" t="s">
        <v>68</v>
      </c>
      <c r="J44" s="1178" t="s">
        <v>464</v>
      </c>
      <c r="K44" s="1178" t="s">
        <v>68</v>
      </c>
      <c r="L44" s="1178" t="s">
        <v>464</v>
      </c>
      <c r="M44" s="1032"/>
      <c r="N44" s="1033"/>
    </row>
    <row r="45" spans="1:14" s="1037" customFormat="1" ht="18.75" customHeight="1">
      <c r="A45" s="1034"/>
      <c r="B45" s="1035"/>
      <c r="C45" s="1469" t="s">
        <v>68</v>
      </c>
      <c r="D45" s="1469"/>
      <c r="E45" s="1177">
        <v>37.722991682033538</v>
      </c>
      <c r="F45" s="1177">
        <v>5.1534617334572957E-2</v>
      </c>
      <c r="G45" s="1177">
        <v>34.264391040797669</v>
      </c>
      <c r="H45" s="1177">
        <v>4.0582950002149662E-2</v>
      </c>
      <c r="I45" s="1177">
        <v>33.597446623964863</v>
      </c>
      <c r="J45" s="1177">
        <v>4.2727175943744602E-2</v>
      </c>
      <c r="K45" s="1177">
        <v>35.523302580974473</v>
      </c>
      <c r="L45" s="1177">
        <v>4.4185464503317513E-2</v>
      </c>
      <c r="M45" s="1036"/>
    </row>
    <row r="46" spans="1:14" s="1027" customFormat="1" ht="12" customHeight="1">
      <c r="A46" s="138"/>
      <c r="B46" s="140"/>
      <c r="C46" s="1176" t="s">
        <v>62</v>
      </c>
      <c r="D46" s="1175"/>
      <c r="E46" s="1174">
        <v>59.956408332440311</v>
      </c>
      <c r="F46" s="1174">
        <v>6.6995390717118825E-2</v>
      </c>
      <c r="G46" s="1174">
        <v>58.2348224940337</v>
      </c>
      <c r="H46" s="1174">
        <v>4.1952565632458576E-2</v>
      </c>
      <c r="I46" s="1174">
        <v>58.033671213936202</v>
      </c>
      <c r="J46" s="1174">
        <v>2.9211579470102129E-2</v>
      </c>
      <c r="K46" s="1174">
        <v>61.085617074809655</v>
      </c>
      <c r="L46" s="1174">
        <v>7.1478606453088969E-2</v>
      </c>
      <c r="M46" s="1032"/>
      <c r="N46" s="1033"/>
    </row>
    <row r="47" spans="1:14" s="1027" customFormat="1" ht="12" customHeight="1">
      <c r="A47" s="138"/>
      <c r="B47" s="140"/>
      <c r="C47" s="1176" t="s">
        <v>55</v>
      </c>
      <c r="D47" s="1175"/>
      <c r="E47" s="1174">
        <v>14.230598950098038</v>
      </c>
      <c r="F47" s="1174">
        <v>6.3247106444880172E-2</v>
      </c>
      <c r="G47" s="1174">
        <v>12.119984958491219</v>
      </c>
      <c r="H47" s="1174">
        <v>2.8925978421220095E-2</v>
      </c>
      <c r="I47" s="1174">
        <v>8.7577323016207327</v>
      </c>
      <c r="J47" s="1174">
        <v>0</v>
      </c>
      <c r="K47" s="1174">
        <v>13.110068656994642</v>
      </c>
      <c r="L47" s="1174">
        <v>3.1066513405200578E-2</v>
      </c>
      <c r="M47" s="1032"/>
      <c r="N47" s="1033"/>
    </row>
    <row r="48" spans="1:14" s="1027" customFormat="1" ht="12" customHeight="1">
      <c r="A48" s="138"/>
      <c r="B48" s="140"/>
      <c r="C48" s="1176" t="s">
        <v>64</v>
      </c>
      <c r="D48" s="1175"/>
      <c r="E48" s="1174">
        <v>44.4332001166363</v>
      </c>
      <c r="F48" s="1174">
        <v>7.2897548927120012E-2</v>
      </c>
      <c r="G48" s="1174">
        <v>39.496734506058317</v>
      </c>
      <c r="H48" s="1174">
        <v>3.6328115539553098E-2</v>
      </c>
      <c r="I48" s="1174">
        <v>35.885391403504386</v>
      </c>
      <c r="J48" s="1174">
        <v>2.552909039850915E-2</v>
      </c>
      <c r="K48" s="1174">
        <v>38.592191989183839</v>
      </c>
      <c r="L48" s="1174">
        <v>2.5350684468480746E-2</v>
      </c>
      <c r="M48" s="1032"/>
      <c r="N48" s="1033"/>
    </row>
    <row r="49" spans="1:14" s="1027" customFormat="1" ht="12" customHeight="1">
      <c r="A49" s="138"/>
      <c r="B49" s="140"/>
      <c r="C49" s="1176" t="s">
        <v>66</v>
      </c>
      <c r="D49" s="1175"/>
      <c r="E49" s="1174">
        <v>22.902990517870176</v>
      </c>
      <c r="F49" s="1174">
        <v>4.8626306831996147E-2</v>
      </c>
      <c r="G49" s="1174">
        <v>19.300766283524922</v>
      </c>
      <c r="H49" s="1174">
        <v>4.7892720306513481E-2</v>
      </c>
      <c r="I49" s="1174">
        <v>15.187687306344248</v>
      </c>
      <c r="J49" s="1174">
        <v>5.0794940823893832E-2</v>
      </c>
      <c r="K49" s="1174">
        <v>18.30053338237995</v>
      </c>
      <c r="L49" s="1174">
        <v>4.5981239654220976E-2</v>
      </c>
      <c r="M49" s="1032"/>
      <c r="N49" s="1033"/>
    </row>
    <row r="50" spans="1:14" s="1027" customFormat="1" ht="12" customHeight="1">
      <c r="A50" s="138"/>
      <c r="B50" s="140"/>
      <c r="C50" s="1176" t="s">
        <v>75</v>
      </c>
      <c r="D50" s="1175"/>
      <c r="E50" s="1174">
        <v>22.982508447624696</v>
      </c>
      <c r="F50" s="1174">
        <v>4.9691910157026335E-2</v>
      </c>
      <c r="G50" s="1174">
        <v>22.582445695148575</v>
      </c>
      <c r="H50" s="1174">
        <v>2.3256895669565996E-2</v>
      </c>
      <c r="I50" s="1174">
        <v>18.771049718551961</v>
      </c>
      <c r="J50" s="1174">
        <v>9.4208530582443925E-2</v>
      </c>
      <c r="K50" s="1174">
        <v>20.785724704623892</v>
      </c>
      <c r="L50" s="1174">
        <v>4.862157825643016E-2</v>
      </c>
      <c r="M50" s="1032"/>
      <c r="N50" s="1033"/>
    </row>
    <row r="51" spans="1:14" s="1027" customFormat="1" ht="12" customHeight="1">
      <c r="A51" s="138"/>
      <c r="B51" s="140"/>
      <c r="C51" s="1176" t="s">
        <v>61</v>
      </c>
      <c r="D51" s="1175"/>
      <c r="E51" s="1174">
        <v>36.926772768221177</v>
      </c>
      <c r="F51" s="1174">
        <v>7.7216764617562772E-2</v>
      </c>
      <c r="G51" s="1174">
        <v>33.548121526843374</v>
      </c>
      <c r="H51" s="1174">
        <v>5.5412187514842712E-2</v>
      </c>
      <c r="I51" s="1174">
        <v>34.135044290850686</v>
      </c>
      <c r="J51" s="1174">
        <v>4.5056816645790254E-2</v>
      </c>
      <c r="K51" s="1174">
        <v>36.678695868590985</v>
      </c>
      <c r="L51" s="1174">
        <v>6.2220009955201064E-2</v>
      </c>
      <c r="M51" s="1032"/>
      <c r="N51" s="1033"/>
    </row>
    <row r="52" spans="1:14" s="1027" customFormat="1" ht="12" customHeight="1">
      <c r="A52" s="138"/>
      <c r="B52" s="140"/>
      <c r="C52" s="1176" t="s">
        <v>56</v>
      </c>
      <c r="D52" s="1175"/>
      <c r="E52" s="1174">
        <v>23.236051730089994</v>
      </c>
      <c r="F52" s="1174">
        <v>0</v>
      </c>
      <c r="G52" s="1174">
        <v>24.193328423751502</v>
      </c>
      <c r="H52" s="1174">
        <v>8.1826364454627404E-2</v>
      </c>
      <c r="I52" s="1174">
        <v>17.851403862447757</v>
      </c>
      <c r="J52" s="1174">
        <v>5.8433400531743909E-2</v>
      </c>
      <c r="K52" s="1174">
        <v>19.805166310739232</v>
      </c>
      <c r="L52" s="1174">
        <v>5.8508615393616639E-2</v>
      </c>
      <c r="M52" s="1032"/>
      <c r="N52" s="1033"/>
    </row>
    <row r="53" spans="1:14" s="1027" customFormat="1" ht="12" customHeight="1">
      <c r="A53" s="138"/>
      <c r="B53" s="140"/>
      <c r="C53" s="1176" t="s">
        <v>74</v>
      </c>
      <c r="D53" s="1175"/>
      <c r="E53" s="1174">
        <v>22.135178726075484</v>
      </c>
      <c r="F53" s="1174">
        <v>8.7396613778474616E-2</v>
      </c>
      <c r="G53" s="1174">
        <v>19.706556001542044</v>
      </c>
      <c r="H53" s="1174">
        <v>5.2913652478248627E-2</v>
      </c>
      <c r="I53" s="1174">
        <v>20.96620298297589</v>
      </c>
      <c r="J53" s="1174">
        <v>8.369741709770815E-3</v>
      </c>
      <c r="K53" s="1174">
        <v>22.41673954380251</v>
      </c>
      <c r="L53" s="1174">
        <v>8.0231709176100657E-3</v>
      </c>
      <c r="M53" s="1032"/>
      <c r="N53" s="1033"/>
    </row>
    <row r="54" spans="1:14" s="1027" customFormat="1" ht="12" customHeight="1">
      <c r="A54" s="138"/>
      <c r="B54" s="140"/>
      <c r="C54" s="1176" t="s">
        <v>76</v>
      </c>
      <c r="D54" s="1175"/>
      <c r="E54" s="1174">
        <v>17.111735769501077</v>
      </c>
      <c r="F54" s="1174">
        <v>7.0274068868587544E-2</v>
      </c>
      <c r="G54" s="1174">
        <v>15.7046566530947</v>
      </c>
      <c r="H54" s="1174">
        <v>3.4214938242036384E-2</v>
      </c>
      <c r="I54" s="1174">
        <v>16.770394663287703</v>
      </c>
      <c r="J54" s="1174">
        <v>0</v>
      </c>
      <c r="K54" s="1174">
        <v>18.057872216984578</v>
      </c>
      <c r="L54" s="1174">
        <v>0.10878236275291915</v>
      </c>
      <c r="M54" s="1032"/>
      <c r="N54" s="1033"/>
    </row>
    <row r="55" spans="1:14" s="1027" customFormat="1" ht="12" customHeight="1">
      <c r="A55" s="138"/>
      <c r="B55" s="140"/>
      <c r="C55" s="1176" t="s">
        <v>60</v>
      </c>
      <c r="D55" s="1175"/>
      <c r="E55" s="1174">
        <v>53.419056648494376</v>
      </c>
      <c r="F55" s="1174">
        <v>8.1476653235362878E-2</v>
      </c>
      <c r="G55" s="1174">
        <v>42.725353764365416</v>
      </c>
      <c r="H55" s="1174">
        <v>5.2119980194407514E-2</v>
      </c>
      <c r="I55" s="1174">
        <v>50.525082959203417</v>
      </c>
      <c r="J55" s="1174">
        <v>9.36951005270346E-2</v>
      </c>
      <c r="K55" s="1174">
        <v>51.935795844512469</v>
      </c>
      <c r="L55" s="1174">
        <v>7.0194047544768268E-2</v>
      </c>
      <c r="M55" s="1032"/>
      <c r="N55" s="1033"/>
    </row>
    <row r="56" spans="1:14" s="1027" customFormat="1" ht="12" customHeight="1">
      <c r="A56" s="138"/>
      <c r="B56" s="140"/>
      <c r="C56" s="1176" t="s">
        <v>59</v>
      </c>
      <c r="D56" s="1175"/>
      <c r="E56" s="1174">
        <v>29.603598807750821</v>
      </c>
      <c r="F56" s="1174">
        <v>3.716785723706114E-2</v>
      </c>
      <c r="G56" s="1174">
        <v>25.454197223329007</v>
      </c>
      <c r="H56" s="1174">
        <v>2.4827595991170848E-2</v>
      </c>
      <c r="I56" s="1174">
        <v>25.680912477652413</v>
      </c>
      <c r="J56" s="1174">
        <v>1.9975430220828313E-2</v>
      </c>
      <c r="K56" s="1174">
        <v>27.743311385414508</v>
      </c>
      <c r="L56" s="1174">
        <v>2.3934022717166541E-2</v>
      </c>
      <c r="M56" s="1032"/>
      <c r="N56" s="1033"/>
    </row>
    <row r="57" spans="1:14" s="1027" customFormat="1" ht="12" customHeight="1">
      <c r="A57" s="138"/>
      <c r="B57" s="140"/>
      <c r="C57" s="1176" t="s">
        <v>57</v>
      </c>
      <c r="D57" s="1175"/>
      <c r="E57" s="1174">
        <v>15.22253470827196</v>
      </c>
      <c r="F57" s="1174">
        <v>0</v>
      </c>
      <c r="G57" s="1174">
        <v>16.760605161673084</v>
      </c>
      <c r="H57" s="1174">
        <v>4.9441313161277534E-2</v>
      </c>
      <c r="I57" s="1174">
        <v>15.328044951247721</v>
      </c>
      <c r="J57" s="1174">
        <v>0.12394645513138318</v>
      </c>
      <c r="K57" s="1174">
        <v>16.671599092433684</v>
      </c>
      <c r="L57" s="1174">
        <v>9.8648515339844284E-2</v>
      </c>
      <c r="M57" s="1032"/>
      <c r="N57" s="1033"/>
    </row>
    <row r="58" spans="1:14" s="1027" customFormat="1" ht="12" customHeight="1">
      <c r="A58" s="138"/>
      <c r="B58" s="140"/>
      <c r="C58" s="1176" t="s">
        <v>63</v>
      </c>
      <c r="D58" s="1175"/>
      <c r="E58" s="1174">
        <v>44.919968812644967</v>
      </c>
      <c r="F58" s="1174">
        <v>4.3618678245002457E-2</v>
      </c>
      <c r="G58" s="1174">
        <v>41.916440843438529</v>
      </c>
      <c r="H58" s="1174">
        <v>4.5620854204874439E-2</v>
      </c>
      <c r="I58" s="1174">
        <v>38.207284246016563</v>
      </c>
      <c r="J58" s="1174">
        <v>5.0981565066072008E-2</v>
      </c>
      <c r="K58" s="1174">
        <v>40.088269063018387</v>
      </c>
      <c r="L58" s="1174">
        <v>3.9405831704857133E-2</v>
      </c>
      <c r="M58" s="1032"/>
      <c r="N58" s="1033"/>
    </row>
    <row r="59" spans="1:14" s="1027" customFormat="1" ht="12" customHeight="1">
      <c r="A59" s="138"/>
      <c r="B59" s="140"/>
      <c r="C59" s="1176" t="s">
        <v>79</v>
      </c>
      <c r="D59" s="1175"/>
      <c r="E59" s="1174">
        <v>40.76787651379059</v>
      </c>
      <c r="F59" s="1174">
        <v>2.6674728362349368E-2</v>
      </c>
      <c r="G59" s="1174">
        <v>39.43480566709583</v>
      </c>
      <c r="H59" s="1174">
        <v>0.10417455867868761</v>
      </c>
      <c r="I59" s="1174">
        <v>35.68415642848143</v>
      </c>
      <c r="J59" s="1174">
        <v>0.11636137965809168</v>
      </c>
      <c r="K59" s="1174">
        <v>35.282027860242017</v>
      </c>
      <c r="L59" s="1174">
        <v>6.6605769962700637E-2</v>
      </c>
      <c r="M59" s="1032"/>
      <c r="N59" s="1033"/>
    </row>
    <row r="60" spans="1:14" s="1027" customFormat="1" ht="12" customHeight="1">
      <c r="A60" s="138"/>
      <c r="B60" s="140"/>
      <c r="C60" s="1176" t="s">
        <v>58</v>
      </c>
      <c r="D60" s="1175"/>
      <c r="E60" s="1174">
        <v>35.458377819114766</v>
      </c>
      <c r="F60" s="1174">
        <v>4.953056035573998E-2</v>
      </c>
      <c r="G60" s="1174">
        <v>33.083867242585335</v>
      </c>
      <c r="H60" s="1174">
        <v>1.110383193239986E-2</v>
      </c>
      <c r="I60" s="1174">
        <v>36.541811846689981</v>
      </c>
      <c r="J60" s="1174">
        <v>6.2220009955201777E-3</v>
      </c>
      <c r="K60" s="1174">
        <v>34.927654724741217</v>
      </c>
      <c r="L60" s="1174">
        <v>6.8133392795203626E-2</v>
      </c>
      <c r="M60" s="1032"/>
      <c r="N60" s="1033"/>
    </row>
    <row r="61" spans="1:14" s="1027" customFormat="1" ht="12" customHeight="1">
      <c r="A61" s="138"/>
      <c r="B61" s="140"/>
      <c r="C61" s="1176" t="s">
        <v>65</v>
      </c>
      <c r="D61" s="1175"/>
      <c r="E61" s="1174">
        <v>36.877106403466634</v>
      </c>
      <c r="F61" s="1174">
        <v>6.0182956186808086E-2</v>
      </c>
      <c r="G61" s="1174">
        <v>34.750697770579947</v>
      </c>
      <c r="H61" s="1174">
        <v>6.891561283208715E-2</v>
      </c>
      <c r="I61" s="1174">
        <v>34.028465135328844</v>
      </c>
      <c r="J61" s="1174">
        <v>0.11945800197958985</v>
      </c>
      <c r="K61" s="1174">
        <v>41.265044547491428</v>
      </c>
      <c r="L61" s="1174">
        <v>8.6837214956842226E-2</v>
      </c>
      <c r="M61" s="1032"/>
      <c r="N61" s="1033"/>
    </row>
    <row r="62" spans="1:14" s="1027" customFormat="1" ht="12" customHeight="1">
      <c r="A62" s="138"/>
      <c r="B62" s="140"/>
      <c r="C62" s="1176" t="s">
        <v>67</v>
      </c>
      <c r="D62" s="1175"/>
      <c r="E62" s="1174">
        <v>26.678523788350422</v>
      </c>
      <c r="F62" s="1174">
        <v>0</v>
      </c>
      <c r="G62" s="1174">
        <v>26.544796168671795</v>
      </c>
      <c r="H62" s="1174">
        <v>2.9202196005139479E-2</v>
      </c>
      <c r="I62" s="1174">
        <v>25.826672935276648</v>
      </c>
      <c r="J62" s="1174">
        <v>0.21940134775113659</v>
      </c>
      <c r="K62" s="1174">
        <v>25.596816976127286</v>
      </c>
      <c r="L62" s="1174">
        <v>0</v>
      </c>
      <c r="M62" s="1032"/>
      <c r="N62" s="1033"/>
    </row>
    <row r="63" spans="1:14" s="1027" customFormat="1" ht="12" customHeight="1">
      <c r="A63" s="138"/>
      <c r="B63" s="140"/>
      <c r="C63" s="1176" t="s">
        <v>77</v>
      </c>
      <c r="D63" s="1175"/>
      <c r="E63" s="1174">
        <v>37.46349496326998</v>
      </c>
      <c r="F63" s="1174">
        <v>9.0056478277091317E-2</v>
      </c>
      <c r="G63" s="1174">
        <v>37.99263567404401</v>
      </c>
      <c r="H63" s="1174">
        <v>7.8067059604200004E-2</v>
      </c>
      <c r="I63" s="1174">
        <v>39.495591887982108</v>
      </c>
      <c r="J63" s="1174">
        <v>9.5531839397330579E-2</v>
      </c>
      <c r="K63" s="1174">
        <v>37.33881426019714</v>
      </c>
      <c r="L63" s="1174">
        <v>0.12234211749736951</v>
      </c>
      <c r="M63" s="1032"/>
      <c r="N63" s="1033"/>
    </row>
    <row r="64" spans="1:14" s="1169" customFormat="1" ht="12.75" customHeight="1">
      <c r="A64" s="1173"/>
      <c r="B64" s="1172"/>
      <c r="C64" s="1512" t="s">
        <v>475</v>
      </c>
      <c r="D64" s="1512"/>
      <c r="E64" s="1512"/>
      <c r="F64" s="1512"/>
      <c r="G64" s="1512"/>
      <c r="H64" s="1051"/>
      <c r="I64" s="1051"/>
      <c r="J64" s="1051"/>
      <c r="K64" s="1051"/>
      <c r="L64" s="1051"/>
      <c r="M64" s="1171"/>
      <c r="N64" s="1170"/>
    </row>
    <row r="65" spans="1:14" ht="13.5" customHeight="1">
      <c r="A65" s="140"/>
      <c r="B65" s="159"/>
      <c r="C65" s="1052" t="s">
        <v>474</v>
      </c>
      <c r="D65" s="154"/>
      <c r="E65" s="154"/>
      <c r="F65" s="154"/>
      <c r="G65" s="154"/>
      <c r="H65" s="154"/>
      <c r="I65" s="154"/>
      <c r="J65" s="1039"/>
      <c r="K65" s="154"/>
      <c r="L65" s="1039"/>
      <c r="M65" s="1032"/>
      <c r="N65" s="1033"/>
    </row>
    <row r="66" spans="1:14" ht="13.5" customHeight="1">
      <c r="A66" s="138"/>
      <c r="B66" s="140"/>
      <c r="C66" s="140"/>
      <c r="D66" s="140"/>
      <c r="E66" s="140"/>
      <c r="F66" s="140"/>
      <c r="G66" s="140"/>
      <c r="H66" s="1481">
        <v>42186</v>
      </c>
      <c r="I66" s="1481"/>
      <c r="J66" s="1481"/>
      <c r="K66" s="1481"/>
      <c r="L66" s="1481"/>
      <c r="M66" s="266">
        <v>17</v>
      </c>
      <c r="N66" s="1040"/>
    </row>
  </sheetData>
  <mergeCells count="48">
    <mergeCell ref="B1:H1"/>
    <mergeCell ref="B2:D2"/>
    <mergeCell ref="E2:K2"/>
    <mergeCell ref="C4:L4"/>
    <mergeCell ref="C5:D6"/>
    <mergeCell ref="E6:F6"/>
    <mergeCell ref="G6:H6"/>
    <mergeCell ref="K6:L6"/>
    <mergeCell ref="C8:D8"/>
    <mergeCell ref="E8:F8"/>
    <mergeCell ref="G8:H8"/>
    <mergeCell ref="K8:L8"/>
    <mergeCell ref="E9:F9"/>
    <mergeCell ref="G9:H9"/>
    <mergeCell ref="K9:L9"/>
    <mergeCell ref="E10:F10"/>
    <mergeCell ref="G10:H10"/>
    <mergeCell ref="K10:L10"/>
    <mergeCell ref="C11:D11"/>
    <mergeCell ref="E11:F11"/>
    <mergeCell ref="G11:H11"/>
    <mergeCell ref="K11:L11"/>
    <mergeCell ref="C12:D12"/>
    <mergeCell ref="E12:F12"/>
    <mergeCell ref="G12:H12"/>
    <mergeCell ref="K12:L12"/>
    <mergeCell ref="C14:L14"/>
    <mergeCell ref="C16:D16"/>
    <mergeCell ref="E16:F16"/>
    <mergeCell ref="G16:H16"/>
    <mergeCell ref="K16:L16"/>
    <mergeCell ref="C18:D18"/>
    <mergeCell ref="C45:D45"/>
    <mergeCell ref="C64:G64"/>
    <mergeCell ref="H66:L66"/>
    <mergeCell ref="I6:J6"/>
    <mergeCell ref="I8:J8"/>
    <mergeCell ref="I9:J9"/>
    <mergeCell ref="I10:J10"/>
    <mergeCell ref="I11:J11"/>
    <mergeCell ref="I12:J12"/>
    <mergeCell ref="I16:J16"/>
    <mergeCell ref="C41:L41"/>
    <mergeCell ref="C43:D43"/>
    <mergeCell ref="E43:F43"/>
    <mergeCell ref="G43:H43"/>
    <mergeCell ref="K43:L43"/>
    <mergeCell ref="I43:J43"/>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sheetPr codeName="Folha16">
    <tabColor theme="3"/>
  </sheetPr>
  <dimension ref="A1:AO69"/>
  <sheetViews>
    <sheetView zoomScaleNormal="100" workbookViewId="0"/>
  </sheetViews>
  <sheetFormatPr defaultRowHeight="12.75"/>
  <cols>
    <col min="1" max="1" width="1" style="421" customWidth="1"/>
    <col min="2" max="2" width="2.5703125" style="421" customWidth="1"/>
    <col min="3" max="3" width="2" style="421" customWidth="1"/>
    <col min="4" max="4" width="13.28515625" style="421" customWidth="1"/>
    <col min="5" max="5" width="6.28515625" style="421" customWidth="1"/>
    <col min="6" max="8" width="7.140625" style="421" customWidth="1"/>
    <col min="9" max="9" width="6.42578125" style="421" customWidth="1"/>
    <col min="10" max="10" width="6.5703125" style="421" customWidth="1"/>
    <col min="11" max="11" width="7.7109375" style="421" customWidth="1"/>
    <col min="12" max="12" width="28.42578125" style="421" customWidth="1"/>
    <col min="13" max="13" width="2.5703125" style="421" customWidth="1"/>
    <col min="14" max="14" width="1" style="421" customWidth="1"/>
    <col min="15" max="29" width="9.140625" style="421"/>
    <col min="30" max="30" width="15.140625" style="421" customWidth="1"/>
    <col min="31" max="34" width="6.42578125" style="421" customWidth="1"/>
    <col min="35" max="36" width="2.140625" style="421" customWidth="1"/>
    <col min="37" max="38" width="6.42578125" style="421" customWidth="1"/>
    <col min="39" max="39" width="15.140625" style="421" customWidth="1"/>
    <col min="40" max="41" width="6.42578125" style="421" customWidth="1"/>
    <col min="42" max="16384" width="9.140625" style="421"/>
  </cols>
  <sheetData>
    <row r="1" spans="1:41" ht="13.5" customHeight="1">
      <c r="A1" s="416"/>
      <c r="B1" s="420"/>
      <c r="C1" s="420"/>
      <c r="D1" s="420"/>
      <c r="E1" s="420"/>
      <c r="F1" s="417"/>
      <c r="G1" s="417"/>
      <c r="H1" s="417"/>
      <c r="I1" s="417"/>
      <c r="J1" s="417"/>
      <c r="K1" s="417"/>
      <c r="L1" s="1440" t="s">
        <v>352</v>
      </c>
      <c r="M1" s="1440"/>
      <c r="N1" s="416"/>
    </row>
    <row r="2" spans="1:41" ht="6" customHeight="1">
      <c r="A2" s="416"/>
      <c r="B2" s="1537"/>
      <c r="C2" s="1538"/>
      <c r="D2" s="1538"/>
      <c r="E2" s="542"/>
      <c r="F2" s="542"/>
      <c r="G2" s="542"/>
      <c r="H2" s="542"/>
      <c r="I2" s="542"/>
      <c r="J2" s="542"/>
      <c r="K2" s="542"/>
      <c r="L2" s="474"/>
      <c r="M2" s="426"/>
      <c r="N2" s="416"/>
      <c r="O2" s="485"/>
      <c r="P2" s="485"/>
      <c r="Q2" s="485"/>
      <c r="R2" s="485"/>
      <c r="S2" s="485"/>
      <c r="T2" s="485"/>
      <c r="U2" s="485"/>
      <c r="V2" s="485"/>
      <c r="W2" s="485"/>
      <c r="X2" s="485"/>
      <c r="Y2" s="485"/>
      <c r="Z2" s="485"/>
      <c r="AA2" s="485"/>
      <c r="AB2" s="485"/>
      <c r="AC2" s="485"/>
      <c r="AD2" s="485"/>
      <c r="AE2" s="485"/>
      <c r="AF2" s="485"/>
      <c r="AG2" s="485"/>
      <c r="AH2" s="485"/>
      <c r="AI2" s="485"/>
      <c r="AJ2" s="485"/>
      <c r="AK2" s="485"/>
      <c r="AL2" s="485"/>
      <c r="AM2" s="485"/>
      <c r="AN2" s="485"/>
      <c r="AO2" s="485"/>
    </row>
    <row r="3" spans="1:41" ht="11.25" customHeight="1" thickBot="1">
      <c r="A3" s="416"/>
      <c r="B3" s="486"/>
      <c r="C3" s="426"/>
      <c r="D3" s="426"/>
      <c r="E3" s="426"/>
      <c r="F3" s="426"/>
      <c r="G3" s="426"/>
      <c r="H3" s="426"/>
      <c r="I3" s="426"/>
      <c r="J3" s="426"/>
      <c r="K3" s="426"/>
      <c r="L3" s="594" t="s">
        <v>73</v>
      </c>
      <c r="M3" s="426"/>
      <c r="N3" s="416"/>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N3" s="485"/>
      <c r="AO3" s="485"/>
    </row>
    <row r="4" spans="1:41" s="430" customFormat="1" ht="13.5" customHeight="1" thickBot="1">
      <c r="A4" s="428"/>
      <c r="B4" s="588"/>
      <c r="C4" s="1528" t="s">
        <v>134</v>
      </c>
      <c r="D4" s="1529"/>
      <c r="E4" s="1529"/>
      <c r="F4" s="1529"/>
      <c r="G4" s="1529"/>
      <c r="H4" s="1529"/>
      <c r="I4" s="1529"/>
      <c r="J4" s="1529"/>
      <c r="K4" s="1529"/>
      <c r="L4" s="1530"/>
      <c r="M4" s="426"/>
      <c r="N4" s="428"/>
      <c r="O4" s="650"/>
      <c r="P4" s="650"/>
      <c r="Q4" s="650"/>
      <c r="R4" s="650"/>
      <c r="S4" s="650"/>
      <c r="T4" s="650"/>
      <c r="U4" s="650"/>
      <c r="V4" s="650"/>
      <c r="W4" s="650"/>
      <c r="X4" s="650"/>
      <c r="Y4" s="650"/>
      <c r="Z4" s="650"/>
      <c r="AA4" s="650"/>
      <c r="AB4" s="650"/>
      <c r="AC4" s="650"/>
      <c r="AD4" s="756"/>
      <c r="AE4" s="756"/>
      <c r="AF4" s="756"/>
      <c r="AG4" s="756"/>
      <c r="AH4" s="756"/>
      <c r="AI4" s="756"/>
      <c r="AJ4" s="756"/>
      <c r="AK4" s="756"/>
      <c r="AL4" s="756"/>
      <c r="AM4" s="756"/>
      <c r="AN4" s="756"/>
      <c r="AO4" s="756"/>
    </row>
    <row r="5" spans="1:41" s="762" customFormat="1">
      <c r="B5" s="763"/>
      <c r="C5" s="1539" t="s">
        <v>135</v>
      </c>
      <c r="D5" s="1539"/>
      <c r="E5" s="598"/>
      <c r="F5" s="525"/>
      <c r="G5" s="525"/>
      <c r="H5" s="525"/>
      <c r="I5" s="525"/>
      <c r="J5" s="525"/>
      <c r="K5" s="525"/>
      <c r="L5" s="476"/>
      <c r="M5" s="476"/>
      <c r="N5" s="766"/>
      <c r="O5" s="764"/>
      <c r="P5" s="764"/>
      <c r="Q5" s="764"/>
      <c r="R5" s="764"/>
      <c r="S5" s="764"/>
      <c r="T5" s="764"/>
      <c r="U5" s="764"/>
      <c r="V5" s="764"/>
      <c r="W5" s="764"/>
      <c r="X5" s="764"/>
      <c r="Y5" s="764"/>
      <c r="Z5" s="764"/>
      <c r="AA5" s="764"/>
      <c r="AB5" s="764"/>
      <c r="AC5" s="764"/>
      <c r="AD5" s="765"/>
      <c r="AE5" s="765"/>
      <c r="AF5" s="765"/>
      <c r="AG5" s="765"/>
      <c r="AH5" s="765"/>
      <c r="AI5" s="765"/>
      <c r="AJ5" s="765"/>
      <c r="AK5" s="765"/>
      <c r="AL5" s="765"/>
      <c r="AM5" s="765"/>
      <c r="AO5" s="765"/>
    </row>
    <row r="6" spans="1:41" ht="13.5" customHeight="1">
      <c r="A6" s="416"/>
      <c r="B6" s="486"/>
      <c r="C6" s="1539"/>
      <c r="D6" s="1539"/>
      <c r="E6" s="1536">
        <v>2015</v>
      </c>
      <c r="F6" s="1536"/>
      <c r="G6" s="1536"/>
      <c r="H6" s="1536"/>
      <c r="I6" s="1536"/>
      <c r="J6" s="1536"/>
      <c r="K6" s="1540" t="str">
        <f xml:space="preserve"> CONCATENATE("valor médio de ",J7,F6)</f>
        <v>valor médio de jun.</v>
      </c>
      <c r="L6" s="525"/>
      <c r="M6" s="476"/>
      <c r="N6" s="593"/>
      <c r="O6" s="485"/>
      <c r="P6" s="485"/>
      <c r="Q6" s="485"/>
      <c r="R6" s="485"/>
      <c r="S6" s="485"/>
      <c r="T6" s="485"/>
      <c r="U6" s="485"/>
      <c r="V6" s="485"/>
      <c r="W6" s="485"/>
      <c r="X6" s="485"/>
      <c r="Y6" s="485"/>
      <c r="Z6" s="485"/>
      <c r="AA6" s="485"/>
      <c r="AB6" s="485"/>
      <c r="AC6" s="485"/>
      <c r="AD6" s="757"/>
      <c r="AE6" s="769" t="s">
        <v>367</v>
      </c>
      <c r="AF6" s="769"/>
      <c r="AG6" s="769" t="s">
        <v>368</v>
      </c>
      <c r="AH6" s="769"/>
      <c r="AI6" s="757"/>
      <c r="AJ6" s="757"/>
      <c r="AK6" s="757"/>
      <c r="AL6" s="757"/>
      <c r="AM6" s="757"/>
      <c r="AN6" s="770" t="str">
        <f>VLOOKUP(AI8,AJ8:AK9,2,FALSE)</f>
        <v>beneficiário</v>
      </c>
      <c r="AO6" s="769"/>
    </row>
    <row r="7" spans="1:41" ht="13.5" customHeight="1">
      <c r="A7" s="416"/>
      <c r="B7" s="486"/>
      <c r="C7" s="462"/>
      <c r="D7" s="462"/>
      <c r="E7" s="767" t="s">
        <v>93</v>
      </c>
      <c r="F7" s="767" t="s">
        <v>104</v>
      </c>
      <c r="G7" s="767" t="s">
        <v>103</v>
      </c>
      <c r="H7" s="767" t="s">
        <v>102</v>
      </c>
      <c r="I7" s="767" t="s">
        <v>101</v>
      </c>
      <c r="J7" s="767" t="s">
        <v>100</v>
      </c>
      <c r="K7" s="1541" t="e">
        <f xml:space="preserve"> CONCATENATE("valor médio de ",#REF!,#REF!)</f>
        <v>#REF!</v>
      </c>
      <c r="L7" s="476"/>
      <c r="M7" s="523"/>
      <c r="N7" s="593"/>
      <c r="O7" s="485"/>
      <c r="P7" s="485"/>
      <c r="Q7" s="485"/>
      <c r="R7" s="485"/>
      <c r="S7" s="485"/>
      <c r="T7" s="485"/>
      <c r="U7" s="485"/>
      <c r="V7" s="485"/>
      <c r="W7" s="485"/>
      <c r="X7" s="485"/>
      <c r="Y7" s="485"/>
      <c r="Z7" s="485"/>
      <c r="AA7" s="485"/>
      <c r="AB7" s="485"/>
      <c r="AC7" s="485"/>
      <c r="AD7" s="757"/>
      <c r="AE7" s="758" t="s">
        <v>369</v>
      </c>
      <c r="AF7" s="757" t="s">
        <v>68</v>
      </c>
      <c r="AG7" s="758" t="s">
        <v>369</v>
      </c>
      <c r="AH7" s="757" t="s">
        <v>68</v>
      </c>
      <c r="AI7" s="759"/>
      <c r="AJ7" s="757"/>
      <c r="AK7" s="757"/>
      <c r="AL7" s="757"/>
      <c r="AM7" s="757"/>
      <c r="AN7" s="758" t="s">
        <v>369</v>
      </c>
      <c r="AO7" s="757" t="s">
        <v>68</v>
      </c>
    </row>
    <row r="8" spans="1:41" s="699" customFormat="1">
      <c r="A8" s="695"/>
      <c r="B8" s="696"/>
      <c r="C8" s="697" t="s">
        <v>68</v>
      </c>
      <c r="D8" s="698"/>
      <c r="E8" s="392">
        <v>90600</v>
      </c>
      <c r="F8" s="392">
        <v>91045</v>
      </c>
      <c r="G8" s="392">
        <v>90403</v>
      </c>
      <c r="H8" s="392">
        <v>92807</v>
      </c>
      <c r="I8" s="392">
        <v>93114</v>
      </c>
      <c r="J8" s="392">
        <v>92790</v>
      </c>
      <c r="K8" s="771">
        <v>215.16</v>
      </c>
      <c r="L8" s="700"/>
      <c r="M8" s="701"/>
      <c r="N8" s="695"/>
      <c r="O8" s="808"/>
      <c r="P8" s="807"/>
      <c r="Q8" s="808"/>
      <c r="R8" s="808"/>
      <c r="S8" s="702"/>
      <c r="T8" s="702"/>
      <c r="U8" s="702"/>
      <c r="V8" s="702"/>
      <c r="W8" s="702"/>
      <c r="X8" s="702"/>
      <c r="Y8" s="702"/>
      <c r="Z8" s="702"/>
      <c r="AA8" s="702"/>
      <c r="AB8" s="702"/>
      <c r="AC8" s="702"/>
      <c r="AD8" s="756" t="str">
        <f>+C9</f>
        <v>Aveiro</v>
      </c>
      <c r="AE8" s="760">
        <f>+K9</f>
        <v>215.96609400324101</v>
      </c>
      <c r="AF8" s="760">
        <f>+$K$8</f>
        <v>215.16</v>
      </c>
      <c r="AG8" s="760">
        <f>+K46</f>
        <v>100.25473902003201</v>
      </c>
      <c r="AH8" s="760">
        <f t="shared" ref="AH8:AH27" si="0">+$K$45</f>
        <v>93.601499057108299</v>
      </c>
      <c r="AI8" s="756">
        <v>2</v>
      </c>
      <c r="AJ8" s="756">
        <v>1</v>
      </c>
      <c r="AK8" s="756" t="s">
        <v>367</v>
      </c>
      <c r="AL8" s="756"/>
      <c r="AM8" s="756" t="str">
        <f>+AD8</f>
        <v>Aveiro</v>
      </c>
      <c r="AN8" s="761">
        <f>INDEX($AD$7:$AH$27,MATCH($AM8,$AD$7:$AD$27,0),MATCH(AN$7,$AD$7:$AH$7,0)+2*($AI$8-1))</f>
        <v>100.25473902003201</v>
      </c>
      <c r="AO8" s="761">
        <f>INDEX($AD$7:$AH$27,MATCH($AM8,$AD$7:$AD$27,0),MATCH(AO$7,$AD$7:$AH$7,0)+2*($AI$8-1))</f>
        <v>93.601499057108299</v>
      </c>
    </row>
    <row r="9" spans="1:41">
      <c r="A9" s="416"/>
      <c r="B9" s="486"/>
      <c r="C9" s="102" t="s">
        <v>62</v>
      </c>
      <c r="D9" s="424"/>
      <c r="E9" s="342">
        <v>4584</v>
      </c>
      <c r="F9" s="342">
        <v>4750</v>
      </c>
      <c r="G9" s="342">
        <v>4713</v>
      </c>
      <c r="H9" s="342">
        <v>4815</v>
      </c>
      <c r="I9" s="342">
        <v>4895</v>
      </c>
      <c r="J9" s="342">
        <v>4937</v>
      </c>
      <c r="K9" s="772">
        <v>215.96609400324101</v>
      </c>
      <c r="L9" s="476"/>
      <c r="M9" s="523"/>
      <c r="N9" s="416"/>
      <c r="O9" s="485"/>
      <c r="P9" s="485"/>
      <c r="Q9" s="485"/>
      <c r="R9" s="485"/>
      <c r="S9" s="485"/>
      <c r="T9" s="485"/>
      <c r="U9" s="485"/>
      <c r="V9" s="485"/>
      <c r="W9" s="485"/>
      <c r="X9" s="485"/>
      <c r="Y9" s="485"/>
      <c r="Z9" s="485"/>
      <c r="AA9" s="485"/>
      <c r="AB9" s="485"/>
      <c r="AC9" s="485"/>
      <c r="AD9" s="756" t="str">
        <f t="shared" ref="AD9:AD26" si="1">+C10</f>
        <v>Beja</v>
      </c>
      <c r="AE9" s="760">
        <f t="shared" ref="AE9:AE26" si="2">+K10</f>
        <v>250.67860090264301</v>
      </c>
      <c r="AF9" s="760">
        <f t="shared" ref="AF9:AF27" si="3">+$K$8</f>
        <v>215.16</v>
      </c>
      <c r="AG9" s="760">
        <f t="shared" ref="AG9:AG26" si="4">+K47</f>
        <v>90.672227145522399</v>
      </c>
      <c r="AH9" s="760">
        <f t="shared" si="0"/>
        <v>93.601499057108299</v>
      </c>
      <c r="AI9" s="757"/>
      <c r="AJ9" s="757">
        <v>2</v>
      </c>
      <c r="AK9" s="757" t="s">
        <v>368</v>
      </c>
      <c r="AL9" s="757"/>
      <c r="AM9" s="756" t="str">
        <f t="shared" ref="AM9:AM27" si="5">+AD9</f>
        <v>Beja</v>
      </c>
      <c r="AN9" s="761">
        <f t="shared" ref="AN9:AO27" si="6">INDEX($AD$7:$AH$27,MATCH($AM9,$AD$7:$AD$27,0),MATCH(AN$7,$AD$7:$AH$7,0)+2*($AI$8-1))</f>
        <v>90.672227145522399</v>
      </c>
      <c r="AO9" s="761">
        <f t="shared" si="6"/>
        <v>93.601499057108299</v>
      </c>
    </row>
    <row r="10" spans="1:41">
      <c r="A10" s="416"/>
      <c r="B10" s="486"/>
      <c r="C10" s="102" t="s">
        <v>55</v>
      </c>
      <c r="D10" s="424"/>
      <c r="E10" s="342">
        <v>1471</v>
      </c>
      <c r="F10" s="342">
        <v>1510</v>
      </c>
      <c r="G10" s="342">
        <v>1545</v>
      </c>
      <c r="H10" s="342">
        <v>1560</v>
      </c>
      <c r="I10" s="342">
        <v>1554</v>
      </c>
      <c r="J10" s="342">
        <v>1553</v>
      </c>
      <c r="K10" s="772">
        <v>250.67860090264301</v>
      </c>
      <c r="L10" s="476"/>
      <c r="M10" s="523"/>
      <c r="N10" s="416"/>
      <c r="O10" s="485"/>
      <c r="P10" s="485"/>
      <c r="Q10" s="485"/>
      <c r="R10" s="485"/>
      <c r="S10" s="485"/>
      <c r="T10" s="485"/>
      <c r="U10" s="485"/>
      <c r="V10" s="485"/>
      <c r="W10" s="485"/>
      <c r="X10" s="485"/>
      <c r="Y10" s="485"/>
      <c r="Z10" s="485"/>
      <c r="AA10" s="485"/>
      <c r="AB10" s="485"/>
      <c r="AC10" s="485"/>
      <c r="AD10" s="756" t="str">
        <f t="shared" si="1"/>
        <v>Braga</v>
      </c>
      <c r="AE10" s="760">
        <f t="shared" si="2"/>
        <v>207.52262056414901</v>
      </c>
      <c r="AF10" s="760">
        <f t="shared" si="3"/>
        <v>215.16</v>
      </c>
      <c r="AG10" s="760">
        <f t="shared" si="4"/>
        <v>95.974481694487295</v>
      </c>
      <c r="AH10" s="760">
        <f t="shared" si="0"/>
        <v>93.601499057108299</v>
      </c>
      <c r="AI10" s="757"/>
      <c r="AJ10" s="757"/>
      <c r="AK10" s="757"/>
      <c r="AL10" s="757"/>
      <c r="AM10" s="756" t="str">
        <f t="shared" si="5"/>
        <v>Braga</v>
      </c>
      <c r="AN10" s="761">
        <f t="shared" si="6"/>
        <v>95.974481694487295</v>
      </c>
      <c r="AO10" s="761">
        <f t="shared" si="6"/>
        <v>93.601499057108299</v>
      </c>
    </row>
    <row r="11" spans="1:41">
      <c r="A11" s="416"/>
      <c r="B11" s="486"/>
      <c r="C11" s="102" t="s">
        <v>64</v>
      </c>
      <c r="D11" s="424"/>
      <c r="E11" s="342">
        <v>3237</v>
      </c>
      <c r="F11" s="342">
        <v>3242</v>
      </c>
      <c r="G11" s="342">
        <v>3254</v>
      </c>
      <c r="H11" s="342">
        <v>3338</v>
      </c>
      <c r="I11" s="342">
        <v>3316</v>
      </c>
      <c r="J11" s="342">
        <v>3300</v>
      </c>
      <c r="K11" s="772">
        <v>207.52262056414901</v>
      </c>
      <c r="L11" s="476"/>
      <c r="M11" s="523"/>
      <c r="N11" s="416"/>
      <c r="O11" s="485"/>
      <c r="P11" s="485"/>
      <c r="Q11" s="485"/>
      <c r="R11" s="485"/>
      <c r="S11" s="485"/>
      <c r="T11" s="485"/>
      <c r="U11" s="485"/>
      <c r="V11" s="485"/>
      <c r="W11" s="485"/>
      <c r="X11" s="485"/>
      <c r="Y11" s="485"/>
      <c r="Z11" s="485"/>
      <c r="AA11" s="485"/>
      <c r="AB11" s="485"/>
      <c r="AC11" s="485"/>
      <c r="AD11" s="756" t="str">
        <f t="shared" si="1"/>
        <v>Bragança</v>
      </c>
      <c r="AE11" s="760">
        <f t="shared" si="2"/>
        <v>219.539426229508</v>
      </c>
      <c r="AF11" s="760">
        <f t="shared" si="3"/>
        <v>215.16</v>
      </c>
      <c r="AG11" s="760">
        <f t="shared" si="4"/>
        <v>97.395672727272697</v>
      </c>
      <c r="AH11" s="760">
        <f t="shared" si="0"/>
        <v>93.601499057108299</v>
      </c>
      <c r="AI11" s="757"/>
      <c r="AJ11" s="757"/>
      <c r="AK11" s="757"/>
      <c r="AL11" s="757"/>
      <c r="AM11" s="756" t="str">
        <f t="shared" si="5"/>
        <v>Bragança</v>
      </c>
      <c r="AN11" s="761">
        <f t="shared" si="6"/>
        <v>97.395672727272697</v>
      </c>
      <c r="AO11" s="761">
        <f t="shared" si="6"/>
        <v>93.601499057108299</v>
      </c>
    </row>
    <row r="12" spans="1:41">
      <c r="A12" s="416"/>
      <c r="B12" s="486"/>
      <c r="C12" s="102" t="s">
        <v>66</v>
      </c>
      <c r="D12" s="424"/>
      <c r="E12" s="342">
        <v>704</v>
      </c>
      <c r="F12" s="342">
        <v>717</v>
      </c>
      <c r="G12" s="342">
        <v>754</v>
      </c>
      <c r="H12" s="342">
        <v>779</v>
      </c>
      <c r="I12" s="342">
        <v>769</v>
      </c>
      <c r="J12" s="342">
        <v>732</v>
      </c>
      <c r="K12" s="772">
        <v>219.539426229508</v>
      </c>
      <c r="L12" s="476"/>
      <c r="M12" s="523"/>
      <c r="N12" s="416"/>
      <c r="AD12" s="756" t="str">
        <f t="shared" si="1"/>
        <v>Castelo Branco</v>
      </c>
      <c r="AE12" s="760">
        <f t="shared" si="2"/>
        <v>208.84296812749</v>
      </c>
      <c r="AF12" s="760">
        <f t="shared" si="3"/>
        <v>215.16</v>
      </c>
      <c r="AG12" s="760">
        <f t="shared" si="4"/>
        <v>92.97</v>
      </c>
      <c r="AH12" s="760">
        <f t="shared" si="0"/>
        <v>93.601499057108299</v>
      </c>
      <c r="AI12" s="759"/>
      <c r="AJ12" s="759"/>
      <c r="AK12" s="759"/>
      <c r="AL12" s="759"/>
      <c r="AM12" s="756" t="str">
        <f t="shared" si="5"/>
        <v>Castelo Branco</v>
      </c>
      <c r="AN12" s="761">
        <f t="shared" si="6"/>
        <v>92.97</v>
      </c>
      <c r="AO12" s="761">
        <f t="shared" si="6"/>
        <v>93.601499057108299</v>
      </c>
    </row>
    <row r="13" spans="1:41">
      <c r="A13" s="416"/>
      <c r="B13" s="486"/>
      <c r="C13" s="102" t="s">
        <v>75</v>
      </c>
      <c r="D13" s="424"/>
      <c r="E13" s="342">
        <v>1462</v>
      </c>
      <c r="F13" s="342">
        <v>1487</v>
      </c>
      <c r="G13" s="342">
        <v>1478</v>
      </c>
      <c r="H13" s="342">
        <v>1518</v>
      </c>
      <c r="I13" s="342">
        <v>1526</v>
      </c>
      <c r="J13" s="342">
        <v>1507</v>
      </c>
      <c r="K13" s="772">
        <v>208.84296812749</v>
      </c>
      <c r="L13" s="476"/>
      <c r="M13" s="523"/>
      <c r="N13" s="416"/>
      <c r="AD13" s="756" t="str">
        <f t="shared" si="1"/>
        <v>Coimbra</v>
      </c>
      <c r="AE13" s="760">
        <f t="shared" si="2"/>
        <v>199.34705673758901</v>
      </c>
      <c r="AF13" s="760">
        <f t="shared" si="3"/>
        <v>215.16</v>
      </c>
      <c r="AG13" s="760">
        <f t="shared" si="4"/>
        <v>105.09276211247899</v>
      </c>
      <c r="AH13" s="760">
        <f t="shared" si="0"/>
        <v>93.601499057108299</v>
      </c>
      <c r="AI13" s="759"/>
      <c r="AJ13" s="759"/>
      <c r="AK13" s="759"/>
      <c r="AL13" s="759"/>
      <c r="AM13" s="756" t="str">
        <f t="shared" si="5"/>
        <v>Coimbra</v>
      </c>
      <c r="AN13" s="761">
        <f t="shared" si="6"/>
        <v>105.09276211247899</v>
      </c>
      <c r="AO13" s="761">
        <f t="shared" si="6"/>
        <v>93.601499057108299</v>
      </c>
    </row>
    <row r="14" spans="1:41">
      <c r="A14" s="416"/>
      <c r="B14" s="486"/>
      <c r="C14" s="102" t="s">
        <v>61</v>
      </c>
      <c r="D14" s="424"/>
      <c r="E14" s="342">
        <v>3227</v>
      </c>
      <c r="F14" s="342">
        <v>3231</v>
      </c>
      <c r="G14" s="342">
        <v>3232</v>
      </c>
      <c r="H14" s="342">
        <v>3302</v>
      </c>
      <c r="I14" s="342">
        <v>3348</v>
      </c>
      <c r="J14" s="342">
        <v>3385</v>
      </c>
      <c r="K14" s="772">
        <v>199.34705673758901</v>
      </c>
      <c r="L14" s="476"/>
      <c r="M14" s="523"/>
      <c r="N14" s="416"/>
      <c r="AD14" s="756" t="str">
        <f t="shared" si="1"/>
        <v>Évora</v>
      </c>
      <c r="AE14" s="760">
        <f t="shared" si="2"/>
        <v>228.48</v>
      </c>
      <c r="AF14" s="760">
        <f t="shared" si="3"/>
        <v>215.16</v>
      </c>
      <c r="AG14" s="760">
        <f t="shared" si="4"/>
        <v>89.144020356234094</v>
      </c>
      <c r="AH14" s="760">
        <f t="shared" si="0"/>
        <v>93.601499057108299</v>
      </c>
      <c r="AI14" s="759"/>
      <c r="AJ14" s="759"/>
      <c r="AK14" s="759"/>
      <c r="AL14" s="759"/>
      <c r="AM14" s="756" t="str">
        <f t="shared" si="5"/>
        <v>Évora</v>
      </c>
      <c r="AN14" s="761">
        <f t="shared" si="6"/>
        <v>89.144020356234094</v>
      </c>
      <c r="AO14" s="761">
        <f t="shared" si="6"/>
        <v>93.601499057108299</v>
      </c>
    </row>
    <row r="15" spans="1:41">
      <c r="A15" s="416"/>
      <c r="B15" s="486"/>
      <c r="C15" s="102" t="s">
        <v>56</v>
      </c>
      <c r="D15" s="424"/>
      <c r="E15" s="342">
        <v>1406</v>
      </c>
      <c r="F15" s="342">
        <v>1399</v>
      </c>
      <c r="G15" s="342">
        <v>1366</v>
      </c>
      <c r="H15" s="342">
        <v>1352</v>
      </c>
      <c r="I15" s="342">
        <v>1391</v>
      </c>
      <c r="J15" s="342">
        <v>1382</v>
      </c>
      <c r="K15" s="772">
        <v>228.48</v>
      </c>
      <c r="L15" s="476"/>
      <c r="M15" s="523"/>
      <c r="N15" s="416"/>
      <c r="AD15" s="756" t="str">
        <f t="shared" si="1"/>
        <v>Faro</v>
      </c>
      <c r="AE15" s="760">
        <f t="shared" si="2"/>
        <v>201.94239499839699</v>
      </c>
      <c r="AF15" s="760">
        <f t="shared" si="3"/>
        <v>215.16</v>
      </c>
      <c r="AG15" s="760">
        <f t="shared" si="4"/>
        <v>95.389721338785407</v>
      </c>
      <c r="AH15" s="760">
        <f t="shared" si="0"/>
        <v>93.601499057108299</v>
      </c>
      <c r="AI15" s="759"/>
      <c r="AJ15" s="759"/>
      <c r="AK15" s="759"/>
      <c r="AL15" s="759"/>
      <c r="AM15" s="756" t="str">
        <f t="shared" si="5"/>
        <v>Faro</v>
      </c>
      <c r="AN15" s="761">
        <f t="shared" si="6"/>
        <v>95.389721338785407</v>
      </c>
      <c r="AO15" s="761">
        <f t="shared" si="6"/>
        <v>93.601499057108299</v>
      </c>
    </row>
    <row r="16" spans="1:41">
      <c r="A16" s="416"/>
      <c r="B16" s="486"/>
      <c r="C16" s="102" t="s">
        <v>74</v>
      </c>
      <c r="D16" s="424"/>
      <c r="E16" s="342">
        <v>3013</v>
      </c>
      <c r="F16" s="342">
        <v>3026</v>
      </c>
      <c r="G16" s="342">
        <v>3035</v>
      </c>
      <c r="H16" s="342">
        <v>3178</v>
      </c>
      <c r="I16" s="342">
        <v>3199</v>
      </c>
      <c r="J16" s="342">
        <v>3120</v>
      </c>
      <c r="K16" s="772">
        <v>201.94239499839699</v>
      </c>
      <c r="L16" s="476"/>
      <c r="M16" s="523"/>
      <c r="N16" s="416"/>
      <c r="AD16" s="756" t="str">
        <f t="shared" si="1"/>
        <v>Guarda</v>
      </c>
      <c r="AE16" s="760">
        <f t="shared" si="2"/>
        <v>208.84024126455901</v>
      </c>
      <c r="AF16" s="760">
        <f t="shared" si="3"/>
        <v>215.16</v>
      </c>
      <c r="AG16" s="760">
        <f t="shared" si="4"/>
        <v>91.4151383831027</v>
      </c>
      <c r="AH16" s="760">
        <f t="shared" si="0"/>
        <v>93.601499057108299</v>
      </c>
      <c r="AI16" s="759"/>
      <c r="AJ16" s="759"/>
      <c r="AK16" s="759"/>
      <c r="AL16" s="759"/>
      <c r="AM16" s="756" t="str">
        <f t="shared" si="5"/>
        <v>Guarda</v>
      </c>
      <c r="AN16" s="761">
        <f t="shared" si="6"/>
        <v>91.4151383831027</v>
      </c>
      <c r="AO16" s="761">
        <f t="shared" si="6"/>
        <v>93.601499057108299</v>
      </c>
    </row>
    <row r="17" spans="1:41">
      <c r="A17" s="416"/>
      <c r="B17" s="486"/>
      <c r="C17" s="102" t="s">
        <v>76</v>
      </c>
      <c r="D17" s="424"/>
      <c r="E17" s="342">
        <v>1229</v>
      </c>
      <c r="F17" s="342">
        <v>1233</v>
      </c>
      <c r="G17" s="342">
        <v>1228</v>
      </c>
      <c r="H17" s="342">
        <v>1241</v>
      </c>
      <c r="I17" s="342">
        <v>1240</v>
      </c>
      <c r="J17" s="342">
        <v>1202</v>
      </c>
      <c r="K17" s="772">
        <v>208.84024126455901</v>
      </c>
      <c r="L17" s="476"/>
      <c r="M17" s="523"/>
      <c r="N17" s="416"/>
      <c r="AD17" s="756" t="str">
        <f t="shared" si="1"/>
        <v>Leiria</v>
      </c>
      <c r="AE17" s="760">
        <f t="shared" si="2"/>
        <v>207.65229673863101</v>
      </c>
      <c r="AF17" s="760">
        <f t="shared" si="3"/>
        <v>215.16</v>
      </c>
      <c r="AG17" s="760">
        <f t="shared" si="4"/>
        <v>98.6813032089064</v>
      </c>
      <c r="AH17" s="760">
        <f t="shared" si="0"/>
        <v>93.601499057108299</v>
      </c>
      <c r="AI17" s="759"/>
      <c r="AJ17" s="759"/>
      <c r="AK17" s="759"/>
      <c r="AL17" s="759"/>
      <c r="AM17" s="756" t="str">
        <f t="shared" si="5"/>
        <v>Leiria</v>
      </c>
      <c r="AN17" s="761">
        <f t="shared" si="6"/>
        <v>98.6813032089064</v>
      </c>
      <c r="AO17" s="761">
        <f t="shared" si="6"/>
        <v>93.601499057108299</v>
      </c>
    </row>
    <row r="18" spans="1:41">
      <c r="A18" s="416"/>
      <c r="B18" s="486"/>
      <c r="C18" s="102" t="s">
        <v>60</v>
      </c>
      <c r="D18" s="424"/>
      <c r="E18" s="342">
        <v>2172</v>
      </c>
      <c r="F18" s="342">
        <v>2215</v>
      </c>
      <c r="G18" s="342">
        <v>2179</v>
      </c>
      <c r="H18" s="342">
        <v>2251</v>
      </c>
      <c r="I18" s="342">
        <v>2224</v>
      </c>
      <c r="J18" s="342">
        <v>2178</v>
      </c>
      <c r="K18" s="772">
        <v>207.65229673863101</v>
      </c>
      <c r="L18" s="476"/>
      <c r="M18" s="523"/>
      <c r="N18" s="416"/>
      <c r="AD18" s="756" t="str">
        <f t="shared" si="1"/>
        <v>Lisboa</v>
      </c>
      <c r="AE18" s="760">
        <f t="shared" si="2"/>
        <v>216.57850475519501</v>
      </c>
      <c r="AF18" s="760">
        <f t="shared" si="3"/>
        <v>215.16</v>
      </c>
      <c r="AG18" s="760">
        <f t="shared" si="4"/>
        <v>95.731329631263506</v>
      </c>
      <c r="AH18" s="760">
        <f t="shared" si="0"/>
        <v>93.601499057108299</v>
      </c>
      <c r="AI18" s="759"/>
      <c r="AJ18" s="759"/>
      <c r="AK18" s="759"/>
      <c r="AL18" s="759"/>
      <c r="AM18" s="756" t="str">
        <f t="shared" si="5"/>
        <v>Lisboa</v>
      </c>
      <c r="AN18" s="761">
        <f t="shared" si="6"/>
        <v>95.731329631263506</v>
      </c>
      <c r="AO18" s="761">
        <f t="shared" si="6"/>
        <v>93.601499057108299</v>
      </c>
    </row>
    <row r="19" spans="1:41">
      <c r="A19" s="416"/>
      <c r="B19" s="486"/>
      <c r="C19" s="102" t="s">
        <v>59</v>
      </c>
      <c r="D19" s="424"/>
      <c r="E19" s="342">
        <v>16424</v>
      </c>
      <c r="F19" s="342">
        <v>16400</v>
      </c>
      <c r="G19" s="342">
        <v>16496</v>
      </c>
      <c r="H19" s="342">
        <v>16962</v>
      </c>
      <c r="I19" s="342">
        <v>16893</v>
      </c>
      <c r="J19" s="342">
        <v>17046</v>
      </c>
      <c r="K19" s="772">
        <v>216.57850475519501</v>
      </c>
      <c r="L19" s="476"/>
      <c r="M19" s="523"/>
      <c r="N19" s="416"/>
      <c r="AD19" s="756" t="str">
        <f t="shared" si="1"/>
        <v>Portalegre</v>
      </c>
      <c r="AE19" s="760">
        <f t="shared" si="2"/>
        <v>234.44816226783999</v>
      </c>
      <c r="AF19" s="760">
        <f t="shared" si="3"/>
        <v>215.16</v>
      </c>
      <c r="AG19" s="760">
        <f t="shared" si="4"/>
        <v>90.608413298073302</v>
      </c>
      <c r="AH19" s="760">
        <f t="shared" si="0"/>
        <v>93.601499057108299</v>
      </c>
      <c r="AI19" s="759"/>
      <c r="AJ19" s="759"/>
      <c r="AK19" s="759"/>
      <c r="AL19" s="759"/>
      <c r="AM19" s="756" t="str">
        <f t="shared" si="5"/>
        <v>Portalegre</v>
      </c>
      <c r="AN19" s="761">
        <f t="shared" si="6"/>
        <v>90.608413298073302</v>
      </c>
      <c r="AO19" s="761">
        <f t="shared" si="6"/>
        <v>93.601499057108299</v>
      </c>
    </row>
    <row r="20" spans="1:41">
      <c r="A20" s="416"/>
      <c r="B20" s="486"/>
      <c r="C20" s="102" t="s">
        <v>57</v>
      </c>
      <c r="D20" s="424"/>
      <c r="E20" s="342">
        <v>1144</v>
      </c>
      <c r="F20" s="342">
        <v>1146</v>
      </c>
      <c r="G20" s="342">
        <v>1143</v>
      </c>
      <c r="H20" s="342">
        <v>1142</v>
      </c>
      <c r="I20" s="342">
        <v>1081</v>
      </c>
      <c r="J20" s="342">
        <v>1025</v>
      </c>
      <c r="K20" s="772">
        <v>234.44816226783999</v>
      </c>
      <c r="L20" s="476"/>
      <c r="M20" s="523"/>
      <c r="N20" s="416"/>
      <c r="AD20" s="756" t="str">
        <f t="shared" si="1"/>
        <v>Porto</v>
      </c>
      <c r="AE20" s="760">
        <f t="shared" si="2"/>
        <v>213.274911090047</v>
      </c>
      <c r="AF20" s="760">
        <f t="shared" si="3"/>
        <v>215.16</v>
      </c>
      <c r="AG20" s="760">
        <f t="shared" si="4"/>
        <v>94.727792597083294</v>
      </c>
      <c r="AH20" s="760">
        <f t="shared" si="0"/>
        <v>93.601499057108299</v>
      </c>
      <c r="AI20" s="759"/>
      <c r="AJ20" s="759"/>
      <c r="AK20" s="759"/>
      <c r="AL20" s="759"/>
      <c r="AM20" s="756" t="str">
        <f t="shared" si="5"/>
        <v>Porto</v>
      </c>
      <c r="AN20" s="761">
        <f t="shared" si="6"/>
        <v>94.727792597083294</v>
      </c>
      <c r="AO20" s="761">
        <f t="shared" si="6"/>
        <v>93.601499057108299</v>
      </c>
    </row>
    <row r="21" spans="1:41">
      <c r="A21" s="416"/>
      <c r="B21" s="486"/>
      <c r="C21" s="102" t="s">
        <v>63</v>
      </c>
      <c r="D21" s="424"/>
      <c r="E21" s="342">
        <v>25888</v>
      </c>
      <c r="F21" s="342">
        <v>26020</v>
      </c>
      <c r="G21" s="342">
        <v>25674</v>
      </c>
      <c r="H21" s="342">
        <v>26585</v>
      </c>
      <c r="I21" s="342">
        <v>26794</v>
      </c>
      <c r="J21" s="342">
        <v>26389</v>
      </c>
      <c r="K21" s="772">
        <v>213.274911090047</v>
      </c>
      <c r="L21" s="476"/>
      <c r="M21" s="523"/>
      <c r="N21" s="416"/>
      <c r="AD21" s="756" t="str">
        <f t="shared" si="1"/>
        <v>Santarém</v>
      </c>
      <c r="AE21" s="760">
        <f t="shared" si="2"/>
        <v>216.65455993294199</v>
      </c>
      <c r="AF21" s="760">
        <f t="shared" si="3"/>
        <v>215.16</v>
      </c>
      <c r="AG21" s="760">
        <f t="shared" si="4"/>
        <v>94.833568152632594</v>
      </c>
      <c r="AH21" s="760">
        <f t="shared" si="0"/>
        <v>93.601499057108299</v>
      </c>
      <c r="AI21" s="759"/>
      <c r="AJ21" s="759"/>
      <c r="AK21" s="759"/>
      <c r="AL21" s="759"/>
      <c r="AM21" s="756" t="str">
        <f t="shared" si="5"/>
        <v>Santarém</v>
      </c>
      <c r="AN21" s="761">
        <f t="shared" si="6"/>
        <v>94.833568152632594</v>
      </c>
      <c r="AO21" s="761">
        <f t="shared" si="6"/>
        <v>93.601499057108299</v>
      </c>
    </row>
    <row r="22" spans="1:41">
      <c r="A22" s="416"/>
      <c r="B22" s="486"/>
      <c r="C22" s="102" t="s">
        <v>79</v>
      </c>
      <c r="D22" s="424"/>
      <c r="E22" s="342">
        <v>2278</v>
      </c>
      <c r="F22" s="342">
        <v>2224</v>
      </c>
      <c r="G22" s="342">
        <v>2298</v>
      </c>
      <c r="H22" s="342">
        <v>2340</v>
      </c>
      <c r="I22" s="342">
        <v>2366</v>
      </c>
      <c r="J22" s="342">
        <v>2389</v>
      </c>
      <c r="K22" s="772">
        <v>216.65455993294199</v>
      </c>
      <c r="L22" s="476"/>
      <c r="M22" s="523"/>
      <c r="N22" s="416"/>
      <c r="AD22" s="756" t="str">
        <f t="shared" si="1"/>
        <v>Setúbal</v>
      </c>
      <c r="AE22" s="760">
        <f t="shared" si="2"/>
        <v>225.58378448595801</v>
      </c>
      <c r="AF22" s="760">
        <f t="shared" si="3"/>
        <v>215.16</v>
      </c>
      <c r="AG22" s="760">
        <f t="shared" si="4"/>
        <v>101.55353550543001</v>
      </c>
      <c r="AH22" s="760">
        <f t="shared" si="0"/>
        <v>93.601499057108299</v>
      </c>
      <c r="AI22" s="759"/>
      <c r="AJ22" s="759"/>
      <c r="AK22" s="759"/>
      <c r="AL22" s="759"/>
      <c r="AM22" s="756" t="str">
        <f t="shared" si="5"/>
        <v>Setúbal</v>
      </c>
      <c r="AN22" s="761">
        <f t="shared" si="6"/>
        <v>101.55353550543001</v>
      </c>
      <c r="AO22" s="761">
        <f t="shared" si="6"/>
        <v>93.601499057108299</v>
      </c>
    </row>
    <row r="23" spans="1:41">
      <c r="A23" s="416"/>
      <c r="B23" s="486"/>
      <c r="C23" s="102" t="s">
        <v>58</v>
      </c>
      <c r="D23" s="424"/>
      <c r="E23" s="342">
        <v>7765</v>
      </c>
      <c r="F23" s="342">
        <v>7784</v>
      </c>
      <c r="G23" s="342">
        <v>7761</v>
      </c>
      <c r="H23" s="342">
        <v>7938</v>
      </c>
      <c r="I23" s="342">
        <v>7996</v>
      </c>
      <c r="J23" s="342">
        <v>8088</v>
      </c>
      <c r="K23" s="772">
        <v>225.58378448595801</v>
      </c>
      <c r="L23" s="476"/>
      <c r="M23" s="523"/>
      <c r="N23" s="416"/>
      <c r="AD23" s="756" t="str">
        <f t="shared" si="1"/>
        <v>Viana do Castelo</v>
      </c>
      <c r="AE23" s="760">
        <f t="shared" si="2"/>
        <v>193.763478964401</v>
      </c>
      <c r="AF23" s="760">
        <f t="shared" si="3"/>
        <v>215.16</v>
      </c>
      <c r="AG23" s="760">
        <f t="shared" si="4"/>
        <v>101.43653536636999</v>
      </c>
      <c r="AH23" s="760">
        <f t="shared" si="0"/>
        <v>93.601499057108299</v>
      </c>
      <c r="AI23" s="759"/>
      <c r="AJ23" s="759"/>
      <c r="AK23" s="759"/>
      <c r="AL23" s="759"/>
      <c r="AM23" s="756" t="str">
        <f t="shared" si="5"/>
        <v>Viana do Castelo</v>
      </c>
      <c r="AN23" s="761">
        <f t="shared" si="6"/>
        <v>101.43653536636999</v>
      </c>
      <c r="AO23" s="761">
        <f t="shared" si="6"/>
        <v>93.601499057108299</v>
      </c>
    </row>
    <row r="24" spans="1:41">
      <c r="A24" s="416"/>
      <c r="B24" s="486"/>
      <c r="C24" s="102" t="s">
        <v>65</v>
      </c>
      <c r="D24" s="424"/>
      <c r="E24" s="342">
        <v>1232</v>
      </c>
      <c r="F24" s="342">
        <v>1228</v>
      </c>
      <c r="G24" s="342">
        <v>1227</v>
      </c>
      <c r="H24" s="342">
        <v>1244</v>
      </c>
      <c r="I24" s="342">
        <v>1251</v>
      </c>
      <c r="J24" s="342">
        <v>1236</v>
      </c>
      <c r="K24" s="772">
        <v>193.763478964401</v>
      </c>
      <c r="L24" s="476"/>
      <c r="M24" s="523"/>
      <c r="N24" s="416"/>
      <c r="AD24" s="756" t="str">
        <f t="shared" si="1"/>
        <v>Vila Real</v>
      </c>
      <c r="AE24" s="760">
        <f t="shared" si="2"/>
        <v>204.82743203680499</v>
      </c>
      <c r="AF24" s="760">
        <f t="shared" si="3"/>
        <v>215.16</v>
      </c>
      <c r="AG24" s="760">
        <f t="shared" si="4"/>
        <v>99.198377557220994</v>
      </c>
      <c r="AH24" s="760">
        <f t="shared" si="0"/>
        <v>93.601499057108299</v>
      </c>
      <c r="AI24" s="759"/>
      <c r="AJ24" s="759"/>
      <c r="AK24" s="759"/>
      <c r="AL24" s="759"/>
      <c r="AM24" s="756" t="str">
        <f t="shared" si="5"/>
        <v>Vila Real</v>
      </c>
      <c r="AN24" s="761">
        <f t="shared" si="6"/>
        <v>99.198377557220994</v>
      </c>
      <c r="AO24" s="761">
        <f t="shared" si="6"/>
        <v>93.601499057108299</v>
      </c>
    </row>
    <row r="25" spans="1:41">
      <c r="A25" s="416"/>
      <c r="B25" s="486"/>
      <c r="C25" s="102" t="s">
        <v>67</v>
      </c>
      <c r="D25" s="424"/>
      <c r="E25" s="342">
        <v>2325</v>
      </c>
      <c r="F25" s="342">
        <v>2338</v>
      </c>
      <c r="G25" s="342">
        <v>2303</v>
      </c>
      <c r="H25" s="342">
        <v>2353</v>
      </c>
      <c r="I25" s="342">
        <v>2402</v>
      </c>
      <c r="J25" s="342">
        <v>2392</v>
      </c>
      <c r="K25" s="772">
        <v>204.82743203680499</v>
      </c>
      <c r="L25" s="476"/>
      <c r="M25" s="523"/>
      <c r="N25" s="416"/>
      <c r="AD25" s="756" t="str">
        <f t="shared" si="1"/>
        <v>Viseu</v>
      </c>
      <c r="AE25" s="760">
        <f t="shared" si="2"/>
        <v>205.634103523542</v>
      </c>
      <c r="AF25" s="760">
        <f t="shared" si="3"/>
        <v>215.16</v>
      </c>
      <c r="AG25" s="760">
        <f t="shared" si="4"/>
        <v>95.381627133352595</v>
      </c>
      <c r="AH25" s="760">
        <f t="shared" si="0"/>
        <v>93.601499057108299</v>
      </c>
      <c r="AI25" s="759"/>
      <c r="AJ25" s="759"/>
      <c r="AK25" s="759"/>
      <c r="AL25" s="759"/>
      <c r="AM25" s="756" t="str">
        <f t="shared" si="5"/>
        <v>Viseu</v>
      </c>
      <c r="AN25" s="761">
        <f t="shared" si="6"/>
        <v>95.381627133352595</v>
      </c>
      <c r="AO25" s="761">
        <f t="shared" si="6"/>
        <v>93.601499057108299</v>
      </c>
    </row>
    <row r="26" spans="1:41">
      <c r="A26" s="416"/>
      <c r="B26" s="486"/>
      <c r="C26" s="102" t="s">
        <v>77</v>
      </c>
      <c r="D26" s="424"/>
      <c r="E26" s="342">
        <v>3140</v>
      </c>
      <c r="F26" s="342">
        <v>3119</v>
      </c>
      <c r="G26" s="342">
        <v>3066</v>
      </c>
      <c r="H26" s="342">
        <v>3221</v>
      </c>
      <c r="I26" s="342">
        <v>3201</v>
      </c>
      <c r="J26" s="342">
        <v>3208</v>
      </c>
      <c r="K26" s="772">
        <v>205.634103523542</v>
      </c>
      <c r="L26" s="476"/>
      <c r="M26" s="523"/>
      <c r="N26" s="416"/>
      <c r="AD26" s="756" t="str">
        <f t="shared" si="1"/>
        <v>Açores</v>
      </c>
      <c r="AE26" s="760">
        <f t="shared" si="2"/>
        <v>225.98943857331599</v>
      </c>
      <c r="AF26" s="760">
        <f t="shared" si="3"/>
        <v>215.16</v>
      </c>
      <c r="AG26" s="760">
        <f t="shared" si="4"/>
        <v>68.484389511609294</v>
      </c>
      <c r="AH26" s="760">
        <f t="shared" si="0"/>
        <v>93.601499057108299</v>
      </c>
      <c r="AI26" s="759"/>
      <c r="AJ26" s="759"/>
      <c r="AK26" s="759"/>
      <c r="AL26" s="759"/>
      <c r="AM26" s="756" t="str">
        <f t="shared" si="5"/>
        <v>Açores</v>
      </c>
      <c r="AN26" s="761">
        <f t="shared" si="6"/>
        <v>68.484389511609294</v>
      </c>
      <c r="AO26" s="761">
        <f t="shared" si="6"/>
        <v>93.601499057108299</v>
      </c>
    </row>
    <row r="27" spans="1:41">
      <c r="A27" s="416"/>
      <c r="B27" s="486"/>
      <c r="C27" s="102" t="s">
        <v>132</v>
      </c>
      <c r="D27" s="424"/>
      <c r="E27" s="342">
        <v>6140</v>
      </c>
      <c r="F27" s="342">
        <v>6220</v>
      </c>
      <c r="G27" s="342">
        <v>5955</v>
      </c>
      <c r="H27" s="342">
        <v>5993</v>
      </c>
      <c r="I27" s="342">
        <v>6038</v>
      </c>
      <c r="J27" s="342">
        <v>6059</v>
      </c>
      <c r="K27" s="772">
        <v>225.98943857331599</v>
      </c>
      <c r="L27" s="476"/>
      <c r="M27" s="523"/>
      <c r="N27" s="416"/>
      <c r="AD27" s="756" t="str">
        <f>+C28</f>
        <v>Madeira</v>
      </c>
      <c r="AE27" s="760">
        <f>+K28</f>
        <v>219.47350993377501</v>
      </c>
      <c r="AF27" s="760">
        <f t="shared" si="3"/>
        <v>215.16</v>
      </c>
      <c r="AG27" s="760">
        <f>+K65</f>
        <v>90.301089918256096</v>
      </c>
      <c r="AH27" s="760">
        <f t="shared" si="0"/>
        <v>93.601499057108299</v>
      </c>
      <c r="AI27" s="759"/>
      <c r="AJ27" s="759"/>
      <c r="AK27" s="759"/>
      <c r="AL27" s="759"/>
      <c r="AM27" s="756" t="str">
        <f t="shared" si="5"/>
        <v>Madeira</v>
      </c>
      <c r="AN27" s="761">
        <f t="shared" si="6"/>
        <v>90.301089918256096</v>
      </c>
      <c r="AO27" s="761">
        <f t="shared" si="6"/>
        <v>93.601499057108299</v>
      </c>
    </row>
    <row r="28" spans="1:41">
      <c r="A28" s="416"/>
      <c r="B28" s="486"/>
      <c r="C28" s="102" t="s">
        <v>133</v>
      </c>
      <c r="D28" s="424"/>
      <c r="E28" s="342">
        <v>1759</v>
      </c>
      <c r="F28" s="342">
        <v>1756</v>
      </c>
      <c r="G28" s="342">
        <v>1696</v>
      </c>
      <c r="H28" s="342">
        <v>1695</v>
      </c>
      <c r="I28" s="342">
        <v>1630</v>
      </c>
      <c r="J28" s="342">
        <v>1662</v>
      </c>
      <c r="K28" s="772">
        <v>219.47350993377501</v>
      </c>
      <c r="L28" s="476"/>
      <c r="M28" s="523"/>
      <c r="N28" s="416"/>
      <c r="AD28" s="702"/>
      <c r="AE28" s="746"/>
      <c r="AG28" s="746"/>
    </row>
    <row r="29" spans="1:41" ht="3.75" customHeight="1">
      <c r="A29" s="416"/>
      <c r="B29" s="486"/>
      <c r="C29" s="102"/>
      <c r="D29" s="424"/>
      <c r="E29" s="342"/>
      <c r="F29" s="342"/>
      <c r="G29" s="342"/>
      <c r="H29" s="342"/>
      <c r="I29" s="342"/>
      <c r="J29" s="342"/>
      <c r="K29" s="343"/>
      <c r="L29" s="476"/>
      <c r="M29" s="523"/>
      <c r="N29" s="416"/>
      <c r="AD29" s="702"/>
      <c r="AE29" s="746"/>
      <c r="AG29" s="746"/>
    </row>
    <row r="30" spans="1:41" ht="15.75" customHeight="1">
      <c r="A30" s="416"/>
      <c r="B30" s="486"/>
      <c r="C30" s="748"/>
      <c r="D30" s="788" t="s">
        <v>418</v>
      </c>
      <c r="E30" s="748"/>
      <c r="F30" s="748"/>
      <c r="G30" s="1533" t="s">
        <v>661</v>
      </c>
      <c r="H30" s="1533"/>
      <c r="I30" s="1533"/>
      <c r="J30" s="1533"/>
      <c r="K30" s="750"/>
      <c r="L30" s="750"/>
      <c r="M30" s="751"/>
      <c r="N30" s="416"/>
      <c r="AD30" s="702"/>
      <c r="AE30" s="746"/>
      <c r="AG30" s="746"/>
    </row>
    <row r="31" spans="1:41">
      <c r="A31" s="416"/>
      <c r="B31" s="747"/>
      <c r="C31" s="748"/>
      <c r="D31" s="748"/>
      <c r="E31" s="748"/>
      <c r="F31" s="748"/>
      <c r="G31" s="748"/>
      <c r="H31" s="748"/>
      <c r="I31" s="749"/>
      <c r="J31" s="749"/>
      <c r="K31" s="750"/>
      <c r="L31" s="750"/>
      <c r="M31" s="751"/>
      <c r="N31" s="416"/>
    </row>
    <row r="32" spans="1:41" ht="12" customHeight="1">
      <c r="A32" s="416"/>
      <c r="B32" s="486"/>
      <c r="C32" s="748"/>
      <c r="D32" s="748"/>
      <c r="E32" s="748"/>
      <c r="F32" s="748"/>
      <c r="G32" s="748"/>
      <c r="H32" s="748"/>
      <c r="I32" s="749"/>
      <c r="J32" s="749"/>
      <c r="K32" s="750"/>
      <c r="L32" s="750"/>
      <c r="M32" s="751"/>
      <c r="N32" s="416"/>
    </row>
    <row r="33" spans="1:41" ht="12" customHeight="1">
      <c r="A33" s="416"/>
      <c r="B33" s="486"/>
      <c r="C33" s="748"/>
      <c r="D33" s="748"/>
      <c r="E33" s="748"/>
      <c r="F33" s="748"/>
      <c r="G33" s="748"/>
      <c r="H33" s="748"/>
      <c r="I33" s="749"/>
      <c r="J33" s="749"/>
      <c r="K33" s="750"/>
      <c r="L33" s="750"/>
      <c r="M33" s="751"/>
      <c r="N33" s="416"/>
    </row>
    <row r="34" spans="1:41" ht="12" customHeight="1">
      <c r="A34" s="416"/>
      <c r="B34" s="486"/>
      <c r="C34" s="748"/>
      <c r="D34" s="748"/>
      <c r="E34" s="748"/>
      <c r="F34" s="748"/>
      <c r="G34" s="748"/>
      <c r="H34" s="748"/>
      <c r="I34" s="749"/>
      <c r="J34" s="749"/>
      <c r="K34" s="750"/>
      <c r="L34" s="750"/>
      <c r="M34" s="751"/>
      <c r="N34" s="416"/>
    </row>
    <row r="35" spans="1:41" ht="12" customHeight="1">
      <c r="A35" s="416"/>
      <c r="B35" s="486"/>
      <c r="C35" s="748"/>
      <c r="D35" s="748"/>
      <c r="E35" s="748"/>
      <c r="F35" s="748"/>
      <c r="G35" s="748"/>
      <c r="H35" s="748"/>
      <c r="I35" s="749"/>
      <c r="J35" s="749"/>
      <c r="K35" s="750"/>
      <c r="L35" s="750"/>
      <c r="M35" s="751"/>
      <c r="N35" s="416"/>
    </row>
    <row r="36" spans="1:41" ht="27" customHeight="1">
      <c r="A36" s="416"/>
      <c r="B36" s="486"/>
      <c r="C36" s="748"/>
      <c r="D36" s="748"/>
      <c r="E36" s="748"/>
      <c r="F36" s="748"/>
      <c r="G36" s="748"/>
      <c r="H36" s="748"/>
      <c r="I36" s="749"/>
      <c r="J36" s="749"/>
      <c r="K36" s="750"/>
      <c r="L36" s="750"/>
      <c r="M36" s="751"/>
      <c r="N36" s="416"/>
      <c r="AK36" s="446"/>
      <c r="AL36" s="446"/>
      <c r="AM36" s="446"/>
      <c r="AN36" s="446"/>
      <c r="AO36" s="446"/>
    </row>
    <row r="37" spans="1:41" ht="12" customHeight="1">
      <c r="A37" s="416"/>
      <c r="B37" s="486"/>
      <c r="C37" s="748"/>
      <c r="D37" s="748"/>
      <c r="E37" s="748"/>
      <c r="F37" s="748"/>
      <c r="G37" s="748"/>
      <c r="H37" s="748"/>
      <c r="I37" s="749"/>
      <c r="J37" s="749"/>
      <c r="K37" s="750"/>
      <c r="L37" s="750"/>
      <c r="M37" s="751"/>
      <c r="N37" s="416"/>
      <c r="AK37" s="446"/>
      <c r="AL37" s="446"/>
      <c r="AM37" s="446"/>
      <c r="AN37" s="446"/>
      <c r="AO37" s="446"/>
    </row>
    <row r="38" spans="1:41" ht="12" customHeight="1">
      <c r="A38" s="416"/>
      <c r="B38" s="486"/>
      <c r="C38" s="748"/>
      <c r="D38" s="748"/>
      <c r="E38" s="748"/>
      <c r="F38" s="748"/>
      <c r="G38" s="748"/>
      <c r="H38" s="748"/>
      <c r="I38" s="749"/>
      <c r="J38" s="749"/>
      <c r="K38" s="750"/>
      <c r="L38" s="750"/>
      <c r="M38" s="751"/>
      <c r="N38" s="416"/>
      <c r="AK38" s="446"/>
      <c r="AL38" s="446"/>
      <c r="AM38" s="446"/>
      <c r="AN38" s="446"/>
      <c r="AO38" s="446"/>
    </row>
    <row r="39" spans="1:41" ht="12" customHeight="1">
      <c r="A39" s="416"/>
      <c r="B39" s="486"/>
      <c r="C39" s="752"/>
      <c r="D39" s="752"/>
      <c r="E39" s="752"/>
      <c r="F39" s="752"/>
      <c r="G39" s="752"/>
      <c r="H39" s="752"/>
      <c r="I39" s="752"/>
      <c r="J39" s="752"/>
      <c r="K39" s="753"/>
      <c r="L39" s="754"/>
      <c r="M39" s="755"/>
      <c r="N39" s="416"/>
      <c r="AK39" s="446"/>
      <c r="AL39" s="446"/>
      <c r="AM39" s="446"/>
      <c r="AN39" s="446"/>
      <c r="AO39" s="446"/>
    </row>
    <row r="40" spans="1:41" ht="3" customHeight="1" thickBot="1">
      <c r="A40" s="416"/>
      <c r="B40" s="486"/>
      <c r="C40" s="476"/>
      <c r="D40" s="476"/>
      <c r="E40" s="476"/>
      <c r="F40" s="476"/>
      <c r="G40" s="476"/>
      <c r="H40" s="476"/>
      <c r="I40" s="476"/>
      <c r="J40" s="476"/>
      <c r="K40" s="703"/>
      <c r="L40" s="489"/>
      <c r="M40" s="543"/>
      <c r="N40" s="416"/>
      <c r="AK40" s="446"/>
      <c r="AL40" s="446"/>
      <c r="AM40" s="446"/>
      <c r="AN40" s="446"/>
      <c r="AO40" s="446"/>
    </row>
    <row r="41" spans="1:41" ht="13.5" customHeight="1" thickBot="1">
      <c r="A41" s="416"/>
      <c r="B41" s="486"/>
      <c r="C41" s="1528" t="s">
        <v>327</v>
      </c>
      <c r="D41" s="1529"/>
      <c r="E41" s="1529"/>
      <c r="F41" s="1529"/>
      <c r="G41" s="1529"/>
      <c r="H41" s="1529"/>
      <c r="I41" s="1529"/>
      <c r="J41" s="1529"/>
      <c r="K41" s="1529"/>
      <c r="L41" s="1530"/>
      <c r="M41" s="543"/>
      <c r="N41" s="416"/>
      <c r="AK41" s="446"/>
      <c r="AL41" s="446"/>
      <c r="AM41" s="446"/>
      <c r="AN41" s="446"/>
      <c r="AO41" s="446"/>
    </row>
    <row r="42" spans="1:41" s="416" customFormat="1" ht="6.75" customHeight="1">
      <c r="B42" s="486"/>
      <c r="C42" s="1433" t="s">
        <v>135</v>
      </c>
      <c r="D42" s="1433"/>
      <c r="E42" s="704"/>
      <c r="F42" s="704"/>
      <c r="G42" s="704"/>
      <c r="H42" s="704"/>
      <c r="I42" s="704"/>
      <c r="J42" s="704"/>
      <c r="K42" s="705"/>
      <c r="L42" s="705"/>
      <c r="M42" s="543"/>
      <c r="O42" s="421"/>
      <c r="P42" s="421"/>
      <c r="Q42" s="421"/>
      <c r="R42" s="421"/>
      <c r="S42" s="421"/>
      <c r="T42" s="421"/>
      <c r="U42" s="421"/>
      <c r="V42" s="421"/>
      <c r="W42" s="421"/>
      <c r="X42" s="421"/>
      <c r="Y42" s="421"/>
      <c r="Z42" s="421"/>
      <c r="AA42" s="421"/>
      <c r="AB42" s="421"/>
      <c r="AC42" s="421"/>
      <c r="AD42" s="421"/>
      <c r="AE42" s="421"/>
      <c r="AF42" s="421"/>
      <c r="AG42" s="421"/>
      <c r="AH42" s="421"/>
      <c r="AI42" s="421"/>
      <c r="AJ42" s="421"/>
      <c r="AK42" s="446"/>
      <c r="AL42" s="446"/>
      <c r="AM42" s="446"/>
      <c r="AN42" s="446"/>
      <c r="AO42" s="446"/>
    </row>
    <row r="43" spans="1:41" ht="13.5" customHeight="1">
      <c r="A43" s="416"/>
      <c r="B43" s="486"/>
      <c r="C43" s="1433"/>
      <c r="D43" s="1433"/>
      <c r="E43" s="1536">
        <v>2015</v>
      </c>
      <c r="F43" s="1536"/>
      <c r="G43" s="1536"/>
      <c r="H43" s="1536"/>
      <c r="I43" s="1536"/>
      <c r="J43" s="1536"/>
      <c r="K43" s="1531" t="str">
        <f xml:space="preserve"> CONCATENATE("valor médio de ",J7,F6)</f>
        <v>valor médio de jun.</v>
      </c>
      <c r="L43" s="434"/>
      <c r="M43" s="426"/>
      <c r="N43" s="416"/>
      <c r="AK43" s="446"/>
      <c r="AL43" s="446"/>
      <c r="AM43" s="446"/>
      <c r="AN43" s="446"/>
      <c r="AO43" s="446"/>
    </row>
    <row r="44" spans="1:41" ht="13.5" customHeight="1">
      <c r="A44" s="416"/>
      <c r="B44" s="486"/>
      <c r="C44" s="431"/>
      <c r="D44" s="431"/>
      <c r="E44" s="767" t="str">
        <f t="shared" ref="E44:J44" si="7">+E7</f>
        <v>jan.</v>
      </c>
      <c r="F44" s="767" t="str">
        <f t="shared" si="7"/>
        <v>fev.</v>
      </c>
      <c r="G44" s="767" t="str">
        <f t="shared" si="7"/>
        <v>mar.</v>
      </c>
      <c r="H44" s="767" t="str">
        <f t="shared" si="7"/>
        <v>abr.</v>
      </c>
      <c r="I44" s="767" t="str">
        <f t="shared" si="7"/>
        <v>mai.</v>
      </c>
      <c r="J44" s="767" t="str">
        <f t="shared" si="7"/>
        <v>jun.</v>
      </c>
      <c r="K44" s="1532" t="e">
        <f xml:space="preserve"> CONCATENATE("valor médio de ",#REF!,#REF!)</f>
        <v>#REF!</v>
      </c>
      <c r="L44" s="434"/>
      <c r="M44" s="543"/>
      <c r="N44" s="416"/>
      <c r="AK44" s="446"/>
      <c r="AL44" s="446"/>
      <c r="AM44" s="446"/>
      <c r="AN44" s="446"/>
      <c r="AO44" s="446"/>
    </row>
    <row r="45" spans="1:41" s="439" customFormat="1" ht="14.25" customHeight="1">
      <c r="A45" s="436"/>
      <c r="B45" s="706"/>
      <c r="C45" s="694" t="s">
        <v>68</v>
      </c>
      <c r="D45" s="510"/>
      <c r="E45" s="392">
        <v>208251</v>
      </c>
      <c r="F45" s="392">
        <v>208761</v>
      </c>
      <c r="G45" s="392">
        <v>206068</v>
      </c>
      <c r="H45" s="392">
        <v>210771</v>
      </c>
      <c r="I45" s="392">
        <v>210104</v>
      </c>
      <c r="J45" s="392">
        <v>208974</v>
      </c>
      <c r="K45" s="789">
        <v>93.601499057108299</v>
      </c>
      <c r="L45" s="345"/>
      <c r="M45" s="707"/>
      <c r="N45" s="436"/>
      <c r="O45" s="808"/>
      <c r="P45" s="807"/>
      <c r="Q45" s="808"/>
      <c r="R45" s="808"/>
      <c r="S45" s="421"/>
      <c r="T45" s="421"/>
      <c r="U45" s="421"/>
      <c r="V45" s="421"/>
      <c r="W45" s="421"/>
      <c r="X45" s="421"/>
      <c r="Y45" s="421"/>
      <c r="Z45" s="421"/>
      <c r="AA45" s="421"/>
      <c r="AB45" s="421"/>
      <c r="AC45" s="421"/>
      <c r="AD45" s="421"/>
      <c r="AE45" s="421"/>
      <c r="AF45" s="421"/>
      <c r="AG45" s="421"/>
      <c r="AH45" s="421"/>
      <c r="AI45" s="421"/>
      <c r="AJ45" s="421"/>
      <c r="AK45" s="446"/>
      <c r="AL45" s="446"/>
      <c r="AM45" s="446"/>
      <c r="AN45" s="768"/>
      <c r="AO45" s="768"/>
    </row>
    <row r="46" spans="1:41" ht="15" customHeight="1">
      <c r="A46" s="416"/>
      <c r="B46" s="486"/>
      <c r="C46" s="102" t="s">
        <v>62</v>
      </c>
      <c r="D46" s="424"/>
      <c r="E46" s="342">
        <v>10010</v>
      </c>
      <c r="F46" s="342">
        <v>10418</v>
      </c>
      <c r="G46" s="342">
        <v>10240</v>
      </c>
      <c r="H46" s="342">
        <v>10406</v>
      </c>
      <c r="I46" s="342">
        <v>10497</v>
      </c>
      <c r="J46" s="342">
        <v>10561</v>
      </c>
      <c r="K46" s="773">
        <v>100.25473902003201</v>
      </c>
      <c r="L46" s="345"/>
      <c r="M46" s="543"/>
      <c r="N46" s="416"/>
      <c r="AK46" s="446"/>
      <c r="AL46" s="446"/>
      <c r="AM46" s="446"/>
      <c r="AN46" s="446"/>
      <c r="AO46" s="446"/>
    </row>
    <row r="47" spans="1:41" ht="11.65" customHeight="1">
      <c r="A47" s="416"/>
      <c r="B47" s="486"/>
      <c r="C47" s="102" t="s">
        <v>55</v>
      </c>
      <c r="D47" s="424"/>
      <c r="E47" s="342">
        <v>4032</v>
      </c>
      <c r="F47" s="342">
        <v>4152</v>
      </c>
      <c r="G47" s="342">
        <v>4217</v>
      </c>
      <c r="H47" s="342">
        <v>4190</v>
      </c>
      <c r="I47" s="342">
        <v>4138</v>
      </c>
      <c r="J47" s="342">
        <v>4159</v>
      </c>
      <c r="K47" s="773">
        <v>90.672227145522399</v>
      </c>
      <c r="L47" s="345"/>
      <c r="M47" s="543"/>
      <c r="N47" s="416"/>
      <c r="AK47" s="446"/>
      <c r="AL47" s="446"/>
      <c r="AM47" s="446"/>
      <c r="AN47" s="446"/>
      <c r="AO47" s="446"/>
    </row>
    <row r="48" spans="1:41" ht="11.65" customHeight="1">
      <c r="A48" s="416"/>
      <c r="B48" s="486"/>
      <c r="C48" s="102" t="s">
        <v>64</v>
      </c>
      <c r="D48" s="424"/>
      <c r="E48" s="342">
        <v>7036</v>
      </c>
      <c r="F48" s="342">
        <v>7018</v>
      </c>
      <c r="G48" s="342">
        <v>7039</v>
      </c>
      <c r="H48" s="342">
        <v>7200</v>
      </c>
      <c r="I48" s="342">
        <v>7143</v>
      </c>
      <c r="J48" s="342">
        <v>7114</v>
      </c>
      <c r="K48" s="773">
        <v>95.974481694487295</v>
      </c>
      <c r="L48" s="345"/>
      <c r="M48" s="543"/>
      <c r="N48" s="416"/>
      <c r="AK48" s="446"/>
      <c r="AL48" s="446"/>
      <c r="AM48" s="446"/>
      <c r="AN48" s="446"/>
      <c r="AO48" s="446"/>
    </row>
    <row r="49" spans="1:41" ht="11.65" customHeight="1">
      <c r="A49" s="416"/>
      <c r="B49" s="486"/>
      <c r="C49" s="102" t="s">
        <v>66</v>
      </c>
      <c r="D49" s="424"/>
      <c r="E49" s="342">
        <v>1596</v>
      </c>
      <c r="F49" s="342">
        <v>1602</v>
      </c>
      <c r="G49" s="342">
        <v>1681</v>
      </c>
      <c r="H49" s="342">
        <v>1707</v>
      </c>
      <c r="I49" s="342">
        <v>1710</v>
      </c>
      <c r="J49" s="342">
        <v>1638</v>
      </c>
      <c r="K49" s="773">
        <v>97.395672727272697</v>
      </c>
      <c r="L49" s="708"/>
      <c r="M49" s="416"/>
      <c r="N49" s="416"/>
      <c r="AK49" s="446"/>
      <c r="AL49" s="446"/>
      <c r="AM49" s="446"/>
      <c r="AN49" s="446"/>
      <c r="AO49" s="446"/>
    </row>
    <row r="50" spans="1:41" ht="11.65" customHeight="1">
      <c r="A50" s="416"/>
      <c r="B50" s="486"/>
      <c r="C50" s="102" t="s">
        <v>75</v>
      </c>
      <c r="D50" s="424"/>
      <c r="E50" s="342">
        <v>3287</v>
      </c>
      <c r="F50" s="342">
        <v>3360</v>
      </c>
      <c r="G50" s="342">
        <v>3316</v>
      </c>
      <c r="H50" s="342">
        <v>3405</v>
      </c>
      <c r="I50" s="342">
        <v>3315</v>
      </c>
      <c r="J50" s="342">
        <v>3233</v>
      </c>
      <c r="K50" s="773">
        <v>92.97</v>
      </c>
      <c r="L50" s="708"/>
      <c r="M50" s="416"/>
      <c r="N50" s="416"/>
      <c r="AK50" s="446"/>
      <c r="AL50" s="446"/>
      <c r="AM50" s="446"/>
      <c r="AN50" s="446"/>
      <c r="AO50" s="446"/>
    </row>
    <row r="51" spans="1:41" ht="11.65" customHeight="1">
      <c r="A51" s="416"/>
      <c r="B51" s="486"/>
      <c r="C51" s="102" t="s">
        <v>61</v>
      </c>
      <c r="D51" s="424"/>
      <c r="E51" s="342">
        <v>6183</v>
      </c>
      <c r="F51" s="342">
        <v>6207</v>
      </c>
      <c r="G51" s="342">
        <v>6193</v>
      </c>
      <c r="H51" s="342">
        <v>6289</v>
      </c>
      <c r="I51" s="342">
        <v>6344</v>
      </c>
      <c r="J51" s="342">
        <v>6352</v>
      </c>
      <c r="K51" s="773">
        <v>105.09276211247899</v>
      </c>
      <c r="L51" s="708"/>
      <c r="M51" s="416"/>
      <c r="N51" s="416"/>
      <c r="AK51" s="446"/>
      <c r="AL51" s="446"/>
      <c r="AM51" s="446"/>
      <c r="AN51" s="446"/>
      <c r="AO51" s="446"/>
    </row>
    <row r="52" spans="1:41" ht="11.65" customHeight="1">
      <c r="A52" s="416"/>
      <c r="B52" s="486"/>
      <c r="C52" s="102" t="s">
        <v>56</v>
      </c>
      <c r="D52" s="424"/>
      <c r="E52" s="342">
        <v>3515</v>
      </c>
      <c r="F52" s="342">
        <v>3480</v>
      </c>
      <c r="G52" s="342">
        <v>3383</v>
      </c>
      <c r="H52" s="342">
        <v>3377</v>
      </c>
      <c r="I52" s="342">
        <v>3466</v>
      </c>
      <c r="J52" s="342">
        <v>3403</v>
      </c>
      <c r="K52" s="773">
        <v>89.144020356234094</v>
      </c>
      <c r="L52" s="708"/>
      <c r="M52" s="416"/>
      <c r="N52" s="416"/>
    </row>
    <row r="53" spans="1:41" ht="11.65" customHeight="1">
      <c r="A53" s="416"/>
      <c r="B53" s="486"/>
      <c r="C53" s="102" t="s">
        <v>74</v>
      </c>
      <c r="D53" s="424"/>
      <c r="E53" s="342">
        <v>6208</v>
      </c>
      <c r="F53" s="342">
        <v>6294</v>
      </c>
      <c r="G53" s="342">
        <v>6253</v>
      </c>
      <c r="H53" s="342">
        <v>6400</v>
      </c>
      <c r="I53" s="342">
        <v>6392</v>
      </c>
      <c r="J53" s="342">
        <v>6440</v>
      </c>
      <c r="K53" s="773">
        <v>95.389721338785407</v>
      </c>
      <c r="L53" s="708"/>
      <c r="M53" s="416"/>
      <c r="N53" s="416"/>
    </row>
    <row r="54" spans="1:41" ht="11.65" customHeight="1">
      <c r="A54" s="416"/>
      <c r="B54" s="486"/>
      <c r="C54" s="102" t="s">
        <v>76</v>
      </c>
      <c r="D54" s="424"/>
      <c r="E54" s="342">
        <v>2851</v>
      </c>
      <c r="F54" s="342">
        <v>2810</v>
      </c>
      <c r="G54" s="342">
        <v>2759</v>
      </c>
      <c r="H54" s="342">
        <v>2808</v>
      </c>
      <c r="I54" s="342">
        <v>2680</v>
      </c>
      <c r="J54" s="342">
        <v>2608</v>
      </c>
      <c r="K54" s="773">
        <v>91.4151383831027</v>
      </c>
      <c r="L54" s="708"/>
      <c r="M54" s="416"/>
      <c r="N54" s="416"/>
    </row>
    <row r="55" spans="1:41" ht="11.65" customHeight="1">
      <c r="A55" s="416"/>
      <c r="B55" s="486"/>
      <c r="C55" s="102" t="s">
        <v>60</v>
      </c>
      <c r="D55" s="424"/>
      <c r="E55" s="342">
        <v>4541</v>
      </c>
      <c r="F55" s="342">
        <v>4596</v>
      </c>
      <c r="G55" s="342">
        <v>4488</v>
      </c>
      <c r="H55" s="342">
        <v>4664</v>
      </c>
      <c r="I55" s="342">
        <v>4592</v>
      </c>
      <c r="J55" s="342">
        <v>4481</v>
      </c>
      <c r="K55" s="773">
        <v>98.6813032089064</v>
      </c>
      <c r="L55" s="708"/>
      <c r="M55" s="416"/>
      <c r="N55" s="416"/>
    </row>
    <row r="56" spans="1:41" ht="11.65" customHeight="1">
      <c r="A56" s="416"/>
      <c r="B56" s="486"/>
      <c r="C56" s="102" t="s">
        <v>59</v>
      </c>
      <c r="D56" s="424"/>
      <c r="E56" s="342">
        <v>37711</v>
      </c>
      <c r="F56" s="342">
        <v>37551</v>
      </c>
      <c r="G56" s="342">
        <v>37707</v>
      </c>
      <c r="H56" s="342">
        <v>38590</v>
      </c>
      <c r="I56" s="342">
        <v>38038</v>
      </c>
      <c r="J56" s="342">
        <v>38132</v>
      </c>
      <c r="K56" s="773">
        <v>95.731329631263506</v>
      </c>
      <c r="L56" s="708"/>
      <c r="M56" s="416"/>
      <c r="N56" s="416"/>
    </row>
    <row r="57" spans="1:41" ht="11.65" customHeight="1">
      <c r="A57" s="416"/>
      <c r="B57" s="486"/>
      <c r="C57" s="102" t="s">
        <v>57</v>
      </c>
      <c r="D57" s="424"/>
      <c r="E57" s="342">
        <v>2893</v>
      </c>
      <c r="F57" s="342">
        <v>2910</v>
      </c>
      <c r="G57" s="342">
        <v>2894</v>
      </c>
      <c r="H57" s="342">
        <v>2860</v>
      </c>
      <c r="I57" s="342">
        <v>2645</v>
      </c>
      <c r="J57" s="342">
        <v>2526</v>
      </c>
      <c r="K57" s="773">
        <v>90.608413298073302</v>
      </c>
      <c r="L57" s="708"/>
      <c r="M57" s="416"/>
      <c r="N57" s="416"/>
    </row>
    <row r="58" spans="1:41" ht="11.65" customHeight="1">
      <c r="A58" s="416"/>
      <c r="B58" s="486"/>
      <c r="C58" s="102" t="s">
        <v>63</v>
      </c>
      <c r="D58" s="424"/>
      <c r="E58" s="342">
        <v>59257</v>
      </c>
      <c r="F58" s="342">
        <v>59264</v>
      </c>
      <c r="G58" s="342">
        <v>58351</v>
      </c>
      <c r="H58" s="342">
        <v>60139</v>
      </c>
      <c r="I58" s="342">
        <v>60312</v>
      </c>
      <c r="J58" s="342">
        <v>59116</v>
      </c>
      <c r="K58" s="773">
        <v>94.727792597083294</v>
      </c>
      <c r="L58" s="708"/>
      <c r="M58" s="416"/>
      <c r="N58" s="416"/>
    </row>
    <row r="59" spans="1:41" ht="11.65" customHeight="1">
      <c r="A59" s="416"/>
      <c r="B59" s="486"/>
      <c r="C59" s="102" t="s">
        <v>79</v>
      </c>
      <c r="D59" s="424"/>
      <c r="E59" s="342">
        <v>5140</v>
      </c>
      <c r="F59" s="342">
        <v>5060</v>
      </c>
      <c r="G59" s="342">
        <v>5178</v>
      </c>
      <c r="H59" s="342">
        <v>5189</v>
      </c>
      <c r="I59" s="342">
        <v>5261</v>
      </c>
      <c r="J59" s="342">
        <v>5335</v>
      </c>
      <c r="K59" s="773">
        <v>94.833568152632594</v>
      </c>
      <c r="L59" s="708"/>
      <c r="M59" s="416"/>
      <c r="N59" s="416"/>
    </row>
    <row r="60" spans="1:41" ht="11.65" customHeight="1">
      <c r="A60" s="416"/>
      <c r="B60" s="486"/>
      <c r="C60" s="102" t="s">
        <v>58</v>
      </c>
      <c r="D60" s="424"/>
      <c r="E60" s="342">
        <v>17216</v>
      </c>
      <c r="F60" s="342">
        <v>17331</v>
      </c>
      <c r="G60" s="342">
        <v>17199</v>
      </c>
      <c r="H60" s="342">
        <v>17544</v>
      </c>
      <c r="I60" s="342">
        <v>17596</v>
      </c>
      <c r="J60" s="342">
        <v>17849</v>
      </c>
      <c r="K60" s="773">
        <v>101.55353550543001</v>
      </c>
      <c r="L60" s="708"/>
      <c r="M60" s="416"/>
      <c r="N60" s="416"/>
    </row>
    <row r="61" spans="1:41" ht="11.65" customHeight="1">
      <c r="A61" s="416"/>
      <c r="B61" s="486"/>
      <c r="C61" s="102" t="s">
        <v>65</v>
      </c>
      <c r="D61" s="424"/>
      <c r="E61" s="342">
        <v>2321</v>
      </c>
      <c r="F61" s="342">
        <v>2313</v>
      </c>
      <c r="G61" s="342">
        <v>2298</v>
      </c>
      <c r="H61" s="342">
        <v>2336</v>
      </c>
      <c r="I61" s="342">
        <v>2348</v>
      </c>
      <c r="J61" s="342">
        <v>2310</v>
      </c>
      <c r="K61" s="773">
        <v>101.43653536636999</v>
      </c>
      <c r="L61" s="708"/>
      <c r="M61" s="416"/>
      <c r="N61" s="416"/>
    </row>
    <row r="62" spans="1:41" ht="11.65" customHeight="1">
      <c r="A62" s="416"/>
      <c r="B62" s="486"/>
      <c r="C62" s="102" t="s">
        <v>67</v>
      </c>
      <c r="D62" s="424"/>
      <c r="E62" s="342">
        <v>4837</v>
      </c>
      <c r="F62" s="342">
        <v>4853</v>
      </c>
      <c r="G62" s="342">
        <v>4758</v>
      </c>
      <c r="H62" s="342">
        <v>4829</v>
      </c>
      <c r="I62" s="342">
        <v>4900</v>
      </c>
      <c r="J62" s="342">
        <v>4898</v>
      </c>
      <c r="K62" s="773">
        <v>99.198377557220994</v>
      </c>
      <c r="L62" s="708"/>
      <c r="M62" s="416"/>
      <c r="N62" s="416"/>
    </row>
    <row r="63" spans="1:41" ht="11.65" customHeight="1">
      <c r="A63" s="416"/>
      <c r="B63" s="486"/>
      <c r="C63" s="102" t="s">
        <v>77</v>
      </c>
      <c r="D63" s="424"/>
      <c r="E63" s="342">
        <v>6781</v>
      </c>
      <c r="F63" s="342">
        <v>6707</v>
      </c>
      <c r="G63" s="342">
        <v>6564</v>
      </c>
      <c r="H63" s="342">
        <v>6904</v>
      </c>
      <c r="I63" s="342">
        <v>6831</v>
      </c>
      <c r="J63" s="342">
        <v>6882</v>
      </c>
      <c r="K63" s="773">
        <v>95.381627133352595</v>
      </c>
      <c r="L63" s="708"/>
      <c r="M63" s="416"/>
      <c r="N63" s="416"/>
    </row>
    <row r="64" spans="1:41" ht="11.25" customHeight="1">
      <c r="A64" s="416"/>
      <c r="B64" s="486"/>
      <c r="C64" s="102" t="s">
        <v>132</v>
      </c>
      <c r="D64" s="424"/>
      <c r="E64" s="342">
        <v>18503</v>
      </c>
      <c r="F64" s="342">
        <v>18534</v>
      </c>
      <c r="G64" s="342">
        <v>17427</v>
      </c>
      <c r="H64" s="342">
        <v>17798</v>
      </c>
      <c r="I64" s="342">
        <v>17959</v>
      </c>
      <c r="J64" s="342">
        <v>17925</v>
      </c>
      <c r="K64" s="773">
        <v>68.484389511609294</v>
      </c>
      <c r="L64" s="708"/>
      <c r="M64" s="416"/>
      <c r="N64" s="416"/>
    </row>
    <row r="65" spans="1:15" ht="11.65" customHeight="1">
      <c r="A65" s="416"/>
      <c r="B65" s="486"/>
      <c r="C65" s="102" t="s">
        <v>133</v>
      </c>
      <c r="D65" s="424"/>
      <c r="E65" s="342">
        <v>4333</v>
      </c>
      <c r="F65" s="342">
        <v>4301</v>
      </c>
      <c r="G65" s="342">
        <v>4123</v>
      </c>
      <c r="H65" s="342">
        <v>4136</v>
      </c>
      <c r="I65" s="342">
        <v>3937</v>
      </c>
      <c r="J65" s="342">
        <v>4012</v>
      </c>
      <c r="K65" s="773">
        <v>90.301089918256096</v>
      </c>
      <c r="L65" s="708"/>
      <c r="M65" s="416"/>
      <c r="N65" s="416"/>
    </row>
    <row r="66" spans="1:15" s="711" customFormat="1" ht="7.5" customHeight="1">
      <c r="A66" s="709"/>
      <c r="B66" s="710"/>
      <c r="C66" s="1534" t="s">
        <v>662</v>
      </c>
      <c r="D66" s="1534"/>
      <c r="E66" s="1534"/>
      <c r="F66" s="1534"/>
      <c r="G66" s="1534"/>
      <c r="H66" s="1534"/>
      <c r="I66" s="1534"/>
      <c r="J66" s="1534"/>
      <c r="K66" s="1535"/>
      <c r="L66" s="1535"/>
      <c r="M66" s="1535"/>
      <c r="N66" s="1535"/>
      <c r="O66" s="1535"/>
    </row>
    <row r="67" spans="1:15" ht="13.5" customHeight="1">
      <c r="A67" s="416"/>
      <c r="B67" s="710"/>
      <c r="C67" s="491" t="s">
        <v>401</v>
      </c>
      <c r="D67" s="424"/>
      <c r="E67" s="712"/>
      <c r="F67" s="712"/>
      <c r="G67" s="712"/>
      <c r="H67" s="712"/>
      <c r="I67" s="465" t="s">
        <v>136</v>
      </c>
      <c r="J67" s="599"/>
      <c r="K67" s="599"/>
      <c r="L67" s="599"/>
      <c r="M67" s="543"/>
      <c r="N67" s="416"/>
    </row>
    <row r="68" spans="1:15" ht="9" customHeight="1">
      <c r="A68" s="416"/>
      <c r="B68" s="713"/>
      <c r="C68" s="714" t="s">
        <v>246</v>
      </c>
      <c r="D68" s="424"/>
      <c r="E68" s="712"/>
      <c r="F68" s="712"/>
      <c r="G68" s="712"/>
      <c r="H68" s="712"/>
      <c r="I68" s="715"/>
      <c r="J68" s="599"/>
      <c r="K68" s="599"/>
      <c r="L68" s="599"/>
      <c r="M68" s="543"/>
      <c r="N68" s="416"/>
    </row>
    <row r="69" spans="1:15" ht="13.5" customHeight="1">
      <c r="A69" s="416"/>
      <c r="B69" s="716">
        <v>18</v>
      </c>
      <c r="C69" s="1527">
        <v>42186</v>
      </c>
      <c r="D69" s="1527"/>
      <c r="E69" s="1527"/>
      <c r="F69" s="1527"/>
      <c r="G69" s="426"/>
      <c r="H69" s="426"/>
      <c r="I69" s="426"/>
      <c r="J69" s="426"/>
      <c r="K69" s="426"/>
      <c r="L69" s="426"/>
      <c r="M69" s="426"/>
      <c r="N69" s="426"/>
    </row>
  </sheetData>
  <mergeCells count="14">
    <mergeCell ref="L1:M1"/>
    <mergeCell ref="B2:D2"/>
    <mergeCell ref="C4:L4"/>
    <mergeCell ref="C5:D6"/>
    <mergeCell ref="K6:K7"/>
    <mergeCell ref="E6:J6"/>
    <mergeCell ref="C69:F69"/>
    <mergeCell ref="C41:L41"/>
    <mergeCell ref="C42:D43"/>
    <mergeCell ref="K43:K44"/>
    <mergeCell ref="G30:J30"/>
    <mergeCell ref="C66:J66"/>
    <mergeCell ref="K66:O66"/>
    <mergeCell ref="E43:J43"/>
  </mergeCells>
  <conditionalFormatting sqref="E44:J44 E7:J7">
    <cfRule type="cellIs" dxfId="7" priority="3" operator="equal">
      <formula>"jan."</formula>
    </cfRule>
  </conditionalFormatting>
  <printOptions horizontalCentered="1"/>
  <pageMargins left="0.19685039370078741" right="0.19685039370078741" top="0.19685039370078741" bottom="0.19685039370078741" header="0" footer="0"/>
  <pageSetup paperSize="9" orientation="portrait"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sheetPr codeName="Folha18">
    <tabColor theme="3"/>
  </sheetPr>
  <dimension ref="A1:O73"/>
  <sheetViews>
    <sheetView zoomScaleNormal="100" workbookViewId="0"/>
  </sheetViews>
  <sheetFormatPr defaultRowHeight="12.75"/>
  <cols>
    <col min="1" max="1" width="1" style="421" customWidth="1"/>
    <col min="2" max="2" width="2.5703125" style="421" customWidth="1"/>
    <col min="3" max="3" width="1.140625" style="421" customWidth="1"/>
    <col min="4" max="4" width="25.85546875" style="421" customWidth="1"/>
    <col min="5" max="10" width="7.5703125" style="432" customWidth="1"/>
    <col min="11" max="11" width="7.5703125" style="467" customWidth="1"/>
    <col min="12" max="12" width="7.5703125" style="432" customWidth="1"/>
    <col min="13" max="13" width="7.5703125" style="467" customWidth="1"/>
    <col min="14" max="14" width="2.5703125" style="421" customWidth="1"/>
    <col min="15" max="15" width="1" style="421" customWidth="1"/>
    <col min="16" max="16384" width="9.140625" style="421"/>
  </cols>
  <sheetData>
    <row r="1" spans="1:15" ht="13.5" customHeight="1">
      <c r="A1" s="416"/>
      <c r="B1" s="1431" t="s">
        <v>353</v>
      </c>
      <c r="C1" s="1431"/>
      <c r="D1" s="1431"/>
      <c r="E1" s="418"/>
      <c r="F1" s="418"/>
      <c r="G1" s="418"/>
      <c r="H1" s="418"/>
      <c r="I1" s="418"/>
      <c r="J1" s="419"/>
      <c r="K1" s="1054"/>
      <c r="L1" s="1054"/>
      <c r="M1" s="1054"/>
      <c r="N1" s="420"/>
      <c r="O1" s="416"/>
    </row>
    <row r="2" spans="1:15" ht="6" customHeight="1">
      <c r="A2" s="416"/>
      <c r="B2" s="1543"/>
      <c r="C2" s="1543"/>
      <c r="D2" s="1543"/>
      <c r="E2" s="422"/>
      <c r="F2" s="423"/>
      <c r="G2" s="423"/>
      <c r="H2" s="423"/>
      <c r="I2" s="423"/>
      <c r="J2" s="423"/>
      <c r="K2" s="424"/>
      <c r="L2" s="423"/>
      <c r="M2" s="424"/>
      <c r="N2" s="425"/>
      <c r="O2" s="416"/>
    </row>
    <row r="3" spans="1:15" ht="13.5" customHeight="1" thickBot="1">
      <c r="A3" s="416"/>
      <c r="B3" s="426"/>
      <c r="C3" s="426"/>
      <c r="D3" s="426"/>
      <c r="E3" s="423"/>
      <c r="F3" s="423"/>
      <c r="G3" s="423"/>
      <c r="H3" s="423"/>
      <c r="I3" s="423" t="s">
        <v>34</v>
      </c>
      <c r="J3" s="423"/>
      <c r="K3" s="775"/>
      <c r="L3" s="423"/>
      <c r="M3" s="775" t="s">
        <v>73</v>
      </c>
      <c r="N3" s="427"/>
      <c r="O3" s="416"/>
    </row>
    <row r="4" spans="1:15" s="430" customFormat="1" ht="13.5" customHeight="1" thickBot="1">
      <c r="A4" s="428"/>
      <c r="B4" s="429"/>
      <c r="C4" s="1544" t="s">
        <v>0</v>
      </c>
      <c r="D4" s="1545"/>
      <c r="E4" s="1545"/>
      <c r="F4" s="1545"/>
      <c r="G4" s="1545"/>
      <c r="H4" s="1545"/>
      <c r="I4" s="1545"/>
      <c r="J4" s="1545"/>
      <c r="K4" s="1545"/>
      <c r="L4" s="1545"/>
      <c r="M4" s="1546"/>
      <c r="N4" s="427"/>
      <c r="O4" s="416"/>
    </row>
    <row r="5" spans="1:15" ht="4.5" customHeight="1">
      <c r="A5" s="416"/>
      <c r="B5" s="426"/>
      <c r="C5" s="1433" t="s">
        <v>78</v>
      </c>
      <c r="D5" s="1433"/>
      <c r="F5" s="887"/>
      <c r="G5" s="887"/>
      <c r="H5" s="887"/>
      <c r="I5" s="433"/>
      <c r="J5" s="433"/>
      <c r="K5" s="433"/>
      <c r="L5" s="433"/>
      <c r="M5" s="433"/>
      <c r="N5" s="427"/>
      <c r="O5" s="416"/>
    </row>
    <row r="6" spans="1:15" ht="12" customHeight="1">
      <c r="A6" s="416"/>
      <c r="B6" s="426"/>
      <c r="C6" s="1433"/>
      <c r="D6" s="1433"/>
      <c r="E6" s="1430">
        <v>2014</v>
      </c>
      <c r="F6" s="1430"/>
      <c r="G6" s="1430"/>
      <c r="H6" s="1225"/>
      <c r="I6" s="1430">
        <v>2015</v>
      </c>
      <c r="J6" s="1430"/>
      <c r="K6" s="1430"/>
      <c r="L6" s="1430"/>
      <c r="M6" s="1430"/>
      <c r="N6" s="427"/>
      <c r="O6" s="416"/>
    </row>
    <row r="7" spans="1:15" s="430" customFormat="1" ht="12.75" customHeight="1">
      <c r="A7" s="428"/>
      <c r="B7" s="429"/>
      <c r="C7" s="435"/>
      <c r="D7" s="435"/>
      <c r="E7" s="859" t="s">
        <v>96</v>
      </c>
      <c r="F7" s="859" t="s">
        <v>95</v>
      </c>
      <c r="G7" s="859" t="s">
        <v>94</v>
      </c>
      <c r="H7" s="859" t="s">
        <v>93</v>
      </c>
      <c r="I7" s="859" t="s">
        <v>104</v>
      </c>
      <c r="J7" s="859" t="s">
        <v>103</v>
      </c>
      <c r="K7" s="859" t="s">
        <v>102</v>
      </c>
      <c r="L7" s="859" t="s">
        <v>101</v>
      </c>
      <c r="M7" s="859" t="s">
        <v>100</v>
      </c>
      <c r="N7" s="427"/>
      <c r="O7" s="416"/>
    </row>
    <row r="8" spans="1:15" s="439" customFormat="1" ht="13.5" customHeight="1">
      <c r="A8" s="436"/>
      <c r="B8" s="437"/>
      <c r="C8" s="1547" t="s">
        <v>137</v>
      </c>
      <c r="D8" s="1547"/>
      <c r="E8" s="438"/>
      <c r="F8" s="438"/>
      <c r="G8" s="438"/>
      <c r="H8" s="438"/>
      <c r="I8" s="438"/>
      <c r="J8" s="438"/>
      <c r="K8" s="438"/>
      <c r="L8" s="438"/>
      <c r="M8" s="438"/>
      <c r="N8" s="427"/>
      <c r="O8" s="416"/>
    </row>
    <row r="9" spans="1:15" ht="11.25" customHeight="1">
      <c r="A9" s="416"/>
      <c r="B9" s="426"/>
      <c r="C9" s="102" t="s">
        <v>138</v>
      </c>
      <c r="D9" s="440"/>
      <c r="E9" s="89">
        <v>260033</v>
      </c>
      <c r="F9" s="89">
        <v>259201</v>
      </c>
      <c r="G9" s="89">
        <v>258448</v>
      </c>
      <c r="H9" s="89">
        <v>258433</v>
      </c>
      <c r="I9" s="89">
        <v>256794</v>
      </c>
      <c r="J9" s="89">
        <v>255616</v>
      </c>
      <c r="K9" s="89">
        <v>254644</v>
      </c>
      <c r="L9" s="89">
        <v>254158</v>
      </c>
      <c r="M9" s="89">
        <v>253789</v>
      </c>
      <c r="N9" s="427"/>
      <c r="O9" s="416"/>
    </row>
    <row r="10" spans="1:15" ht="11.25" customHeight="1">
      <c r="A10" s="416"/>
      <c r="B10" s="426"/>
      <c r="C10" s="102"/>
      <c r="D10" s="441" t="s">
        <v>72</v>
      </c>
      <c r="E10" s="442">
        <v>135352</v>
      </c>
      <c r="F10" s="442">
        <v>134984</v>
      </c>
      <c r="G10" s="442">
        <v>134717</v>
      </c>
      <c r="H10" s="442">
        <v>134839</v>
      </c>
      <c r="I10" s="442">
        <v>134037</v>
      </c>
      <c r="J10" s="442">
        <v>133442</v>
      </c>
      <c r="K10" s="442">
        <v>133003</v>
      </c>
      <c r="L10" s="442">
        <v>132808</v>
      </c>
      <c r="M10" s="442">
        <v>132713</v>
      </c>
      <c r="N10" s="427"/>
      <c r="O10" s="416"/>
    </row>
    <row r="11" spans="1:15" ht="11.25" customHeight="1">
      <c r="A11" s="416"/>
      <c r="B11" s="426"/>
      <c r="C11" s="102"/>
      <c r="D11" s="441" t="s">
        <v>71</v>
      </c>
      <c r="E11" s="442">
        <v>124681</v>
      </c>
      <c r="F11" s="442">
        <v>124217</v>
      </c>
      <c r="G11" s="442">
        <v>123731</v>
      </c>
      <c r="H11" s="442">
        <v>123594</v>
      </c>
      <c r="I11" s="442">
        <v>122757</v>
      </c>
      <c r="J11" s="442">
        <v>122174</v>
      </c>
      <c r="K11" s="442">
        <v>121641</v>
      </c>
      <c r="L11" s="442">
        <v>121350</v>
      </c>
      <c r="M11" s="442">
        <v>121076</v>
      </c>
      <c r="N11" s="427"/>
      <c r="O11" s="416"/>
    </row>
    <row r="12" spans="1:15" ht="11.25" customHeight="1">
      <c r="A12" s="416"/>
      <c r="B12" s="426"/>
      <c r="C12" s="102" t="s">
        <v>139</v>
      </c>
      <c r="D12" s="440"/>
      <c r="E12" s="89">
        <v>2007689</v>
      </c>
      <c r="F12" s="89">
        <v>2007771</v>
      </c>
      <c r="G12" s="89">
        <v>2007120</v>
      </c>
      <c r="H12" s="89">
        <v>2006161</v>
      </c>
      <c r="I12" s="89">
        <v>2005665</v>
      </c>
      <c r="J12" s="89">
        <v>2003645</v>
      </c>
      <c r="K12" s="89">
        <v>2002027</v>
      </c>
      <c r="L12" s="89">
        <v>2002701</v>
      </c>
      <c r="M12" s="89">
        <v>2004830</v>
      </c>
      <c r="N12" s="427"/>
      <c r="O12" s="416"/>
    </row>
    <row r="13" spans="1:15" ht="11.25" customHeight="1">
      <c r="A13" s="416"/>
      <c r="B13" s="426"/>
      <c r="C13" s="102"/>
      <c r="D13" s="441" t="s">
        <v>72</v>
      </c>
      <c r="E13" s="442">
        <v>944082</v>
      </c>
      <c r="F13" s="442">
        <v>944263</v>
      </c>
      <c r="G13" s="442">
        <v>943970</v>
      </c>
      <c r="H13" s="442">
        <v>943656</v>
      </c>
      <c r="I13" s="442">
        <v>943139</v>
      </c>
      <c r="J13" s="442">
        <v>942196</v>
      </c>
      <c r="K13" s="442">
        <v>941366</v>
      </c>
      <c r="L13" s="442">
        <v>941869</v>
      </c>
      <c r="M13" s="442">
        <v>943222</v>
      </c>
      <c r="N13" s="427"/>
      <c r="O13" s="416"/>
    </row>
    <row r="14" spans="1:15" ht="11.25" customHeight="1">
      <c r="A14" s="416"/>
      <c r="B14" s="426"/>
      <c r="C14" s="102"/>
      <c r="D14" s="441" t="s">
        <v>71</v>
      </c>
      <c r="E14" s="442">
        <v>1063607</v>
      </c>
      <c r="F14" s="442">
        <v>1063508</v>
      </c>
      <c r="G14" s="442">
        <v>1063150</v>
      </c>
      <c r="H14" s="442">
        <v>1062505</v>
      </c>
      <c r="I14" s="442">
        <v>1062526</v>
      </c>
      <c r="J14" s="442">
        <v>1061449</v>
      </c>
      <c r="K14" s="442">
        <v>1060661</v>
      </c>
      <c r="L14" s="442">
        <v>1060832</v>
      </c>
      <c r="M14" s="442">
        <v>1061608</v>
      </c>
      <c r="N14" s="427"/>
      <c r="O14" s="416"/>
    </row>
    <row r="15" spans="1:15" ht="11.25" customHeight="1">
      <c r="A15" s="416"/>
      <c r="B15" s="426"/>
      <c r="C15" s="102" t="s">
        <v>140</v>
      </c>
      <c r="D15" s="440"/>
      <c r="E15" s="89">
        <v>715082</v>
      </c>
      <c r="F15" s="89">
        <v>717036</v>
      </c>
      <c r="G15" s="89">
        <v>718246</v>
      </c>
      <c r="H15" s="89">
        <v>719404</v>
      </c>
      <c r="I15" s="89">
        <v>718505</v>
      </c>
      <c r="J15" s="89">
        <v>716611</v>
      </c>
      <c r="K15" s="89">
        <v>717460</v>
      </c>
      <c r="L15" s="89">
        <v>719067</v>
      </c>
      <c r="M15" s="89">
        <v>720618</v>
      </c>
      <c r="N15" s="427"/>
      <c r="O15" s="416"/>
    </row>
    <row r="16" spans="1:15" ht="11.25" customHeight="1">
      <c r="A16" s="416"/>
      <c r="B16" s="426"/>
      <c r="C16" s="102"/>
      <c r="D16" s="441" t="s">
        <v>72</v>
      </c>
      <c r="E16" s="442">
        <v>130988</v>
      </c>
      <c r="F16" s="442">
        <v>131694</v>
      </c>
      <c r="G16" s="442">
        <v>132114</v>
      </c>
      <c r="H16" s="442">
        <v>132513</v>
      </c>
      <c r="I16" s="442">
        <v>132376</v>
      </c>
      <c r="J16" s="442">
        <v>131833</v>
      </c>
      <c r="K16" s="442">
        <v>132228</v>
      </c>
      <c r="L16" s="442">
        <v>132880</v>
      </c>
      <c r="M16" s="442">
        <v>133325</v>
      </c>
      <c r="N16" s="427"/>
      <c r="O16" s="416"/>
    </row>
    <row r="17" spans="1:15" ht="11.25" customHeight="1">
      <c r="A17" s="416"/>
      <c r="B17" s="426"/>
      <c r="C17" s="102"/>
      <c r="D17" s="441" t="s">
        <v>71</v>
      </c>
      <c r="E17" s="442">
        <v>584094</v>
      </c>
      <c r="F17" s="442">
        <v>585342</v>
      </c>
      <c r="G17" s="442">
        <v>586132</v>
      </c>
      <c r="H17" s="442">
        <v>586891</v>
      </c>
      <c r="I17" s="442">
        <v>586129</v>
      </c>
      <c r="J17" s="442">
        <v>584778</v>
      </c>
      <c r="K17" s="442">
        <v>585232</v>
      </c>
      <c r="L17" s="442">
        <v>586187</v>
      </c>
      <c r="M17" s="442">
        <v>587293</v>
      </c>
      <c r="N17" s="427"/>
      <c r="O17" s="416"/>
    </row>
    <row r="18" spans="1:15" ht="9.75" customHeight="1">
      <c r="A18" s="416"/>
      <c r="B18" s="426"/>
      <c r="C18" s="1548" t="s">
        <v>663</v>
      </c>
      <c r="D18" s="1548"/>
      <c r="E18" s="1548"/>
      <c r="F18" s="1548"/>
      <c r="G18" s="1548"/>
      <c r="H18" s="1548"/>
      <c r="I18" s="1548"/>
      <c r="J18" s="1548"/>
      <c r="K18" s="1548"/>
      <c r="L18" s="1548"/>
      <c r="M18" s="1548"/>
      <c r="N18" s="427"/>
      <c r="O18" s="92"/>
    </row>
    <row r="19" spans="1:15" ht="9" customHeight="1" thickBot="1">
      <c r="A19" s="416"/>
      <c r="B19" s="426"/>
      <c r="C19" s="718"/>
      <c r="D19" s="718"/>
      <c r="E19" s="718"/>
      <c r="F19" s="718"/>
      <c r="G19" s="718"/>
      <c r="H19" s="718"/>
      <c r="I19" s="718"/>
      <c r="J19" s="718"/>
      <c r="K19" s="718"/>
      <c r="L19" s="718"/>
      <c r="M19" s="718"/>
      <c r="N19" s="427"/>
      <c r="O19" s="92"/>
    </row>
    <row r="20" spans="1:15" ht="15" customHeight="1" thickBot="1">
      <c r="A20" s="416"/>
      <c r="B20" s="426"/>
      <c r="C20" s="1528" t="s">
        <v>326</v>
      </c>
      <c r="D20" s="1529"/>
      <c r="E20" s="1529"/>
      <c r="F20" s="1529"/>
      <c r="G20" s="1529"/>
      <c r="H20" s="1529"/>
      <c r="I20" s="1529"/>
      <c r="J20" s="1529"/>
      <c r="K20" s="1529"/>
      <c r="L20" s="1529"/>
      <c r="M20" s="1530"/>
      <c r="N20" s="427"/>
      <c r="O20" s="416"/>
    </row>
    <row r="21" spans="1:15" ht="9.75" customHeight="1">
      <c r="A21" s="416"/>
      <c r="B21" s="426"/>
      <c r="C21" s="93" t="s">
        <v>78</v>
      </c>
      <c r="D21" s="424"/>
      <c r="E21" s="443"/>
      <c r="F21" s="443"/>
      <c r="G21" s="443"/>
      <c r="H21" s="443"/>
      <c r="I21" s="443"/>
      <c r="J21" s="443"/>
      <c r="K21" s="443"/>
      <c r="L21" s="443"/>
      <c r="M21" s="443"/>
      <c r="N21" s="427"/>
      <c r="O21" s="416"/>
    </row>
    <row r="22" spans="1:15" ht="13.5" customHeight="1">
      <c r="A22" s="416"/>
      <c r="B22" s="426"/>
      <c r="C22" s="1547" t="s">
        <v>141</v>
      </c>
      <c r="D22" s="1547"/>
      <c r="E22" s="421"/>
      <c r="F22" s="438"/>
      <c r="G22" s="438"/>
      <c r="H22" s="438"/>
      <c r="I22" s="438"/>
      <c r="J22" s="438"/>
      <c r="K22" s="438"/>
      <c r="L22" s="438"/>
      <c r="M22" s="438"/>
      <c r="N22" s="427"/>
      <c r="O22" s="416"/>
    </row>
    <row r="23" spans="1:15" s="430" customFormat="1" ht="11.25" customHeight="1">
      <c r="A23" s="428"/>
      <c r="B23" s="429"/>
      <c r="C23" s="94" t="s">
        <v>142</v>
      </c>
      <c r="D23" s="589"/>
      <c r="E23" s="90">
        <v>1160867</v>
      </c>
      <c r="F23" s="90">
        <v>1165014</v>
      </c>
      <c r="G23" s="90">
        <v>1165439</v>
      </c>
      <c r="H23" s="90">
        <v>1127452</v>
      </c>
      <c r="I23" s="90">
        <v>1131970</v>
      </c>
      <c r="J23" s="90">
        <v>1135756</v>
      </c>
      <c r="K23" s="90">
        <v>1138141</v>
      </c>
      <c r="L23" s="90">
        <v>1140234</v>
      </c>
      <c r="M23" s="90">
        <v>1140988</v>
      </c>
      <c r="N23" s="427"/>
      <c r="O23" s="428"/>
    </row>
    <row r="24" spans="1:15" ht="11.25" customHeight="1">
      <c r="A24" s="416"/>
      <c r="B24" s="426"/>
      <c r="C24" s="1549" t="s">
        <v>370</v>
      </c>
      <c r="D24" s="1549"/>
      <c r="E24" s="90">
        <v>78960</v>
      </c>
      <c r="F24" s="90">
        <v>79985</v>
      </c>
      <c r="G24" s="90">
        <v>80451</v>
      </c>
      <c r="H24" s="90">
        <v>75632</v>
      </c>
      <c r="I24" s="90">
        <v>76195</v>
      </c>
      <c r="J24" s="90">
        <v>76831</v>
      </c>
      <c r="K24" s="90">
        <v>77330</v>
      </c>
      <c r="L24" s="90">
        <v>77561</v>
      </c>
      <c r="M24" s="90">
        <v>77550</v>
      </c>
      <c r="N24" s="444"/>
      <c r="O24" s="416"/>
    </row>
    <row r="25" spans="1:15" ht="11.25" customHeight="1">
      <c r="A25" s="416"/>
      <c r="B25" s="426"/>
      <c r="C25" s="1542" t="s">
        <v>143</v>
      </c>
      <c r="D25" s="1542"/>
      <c r="E25" s="90">
        <v>1429</v>
      </c>
      <c r="F25" s="90">
        <v>1136</v>
      </c>
      <c r="G25" s="90">
        <v>1520</v>
      </c>
      <c r="H25" s="90">
        <v>2022</v>
      </c>
      <c r="I25" s="90">
        <v>2622</v>
      </c>
      <c r="J25" s="90">
        <v>3258</v>
      </c>
      <c r="K25" s="90">
        <v>4158</v>
      </c>
      <c r="L25" s="90">
        <v>4749</v>
      </c>
      <c r="M25" s="90">
        <v>5239</v>
      </c>
      <c r="N25" s="427"/>
      <c r="O25" s="446"/>
    </row>
    <row r="26" spans="1:15" ht="11.25" customHeight="1">
      <c r="A26" s="416"/>
      <c r="B26" s="426"/>
      <c r="C26" s="1549" t="s">
        <v>144</v>
      </c>
      <c r="D26" s="1549"/>
      <c r="E26" s="95">
        <v>13245</v>
      </c>
      <c r="F26" s="95">
        <v>13251</v>
      </c>
      <c r="G26" s="95">
        <v>13239</v>
      </c>
      <c r="H26" s="95">
        <v>13172</v>
      </c>
      <c r="I26" s="95">
        <v>13173</v>
      </c>
      <c r="J26" s="95">
        <v>13177</v>
      </c>
      <c r="K26" s="95">
        <v>13149</v>
      </c>
      <c r="L26" s="95">
        <v>13115</v>
      </c>
      <c r="M26" s="95">
        <v>13081</v>
      </c>
      <c r="N26" s="427"/>
      <c r="O26" s="416"/>
    </row>
    <row r="27" spans="1:15" ht="11.25" customHeight="1">
      <c r="A27" s="416"/>
      <c r="B27" s="426"/>
      <c r="C27" s="1549" t="s">
        <v>371</v>
      </c>
      <c r="D27" s="1549"/>
      <c r="E27" s="90">
        <v>12445</v>
      </c>
      <c r="F27" s="90">
        <v>12485</v>
      </c>
      <c r="G27" s="90">
        <v>12458</v>
      </c>
      <c r="H27" s="90">
        <v>12357</v>
      </c>
      <c r="I27" s="90">
        <v>12345</v>
      </c>
      <c r="J27" s="90">
        <v>12333</v>
      </c>
      <c r="K27" s="90">
        <v>12314</v>
      </c>
      <c r="L27" s="90">
        <v>12259</v>
      </c>
      <c r="M27" s="90">
        <v>12186</v>
      </c>
      <c r="N27" s="427"/>
      <c r="O27" s="416"/>
    </row>
    <row r="28" spans="1:15" s="451" customFormat="1" ht="9.75" customHeight="1">
      <c r="A28" s="447"/>
      <c r="B28" s="448"/>
      <c r="C28" s="1548" t="s">
        <v>664</v>
      </c>
      <c r="D28" s="1548"/>
      <c r="E28" s="1548"/>
      <c r="F28" s="1548"/>
      <c r="G28" s="1548"/>
      <c r="H28" s="1548"/>
      <c r="I28" s="1548"/>
      <c r="J28" s="1548"/>
      <c r="K28" s="1548"/>
      <c r="L28" s="1548"/>
      <c r="M28" s="1548"/>
      <c r="N28" s="449"/>
      <c r="O28" s="450"/>
    </row>
    <row r="29" spans="1:15" ht="9" customHeight="1" thickBot="1">
      <c r="A29" s="416"/>
      <c r="B29" s="426"/>
      <c r="C29" s="426"/>
      <c r="D29" s="426"/>
      <c r="E29" s="423"/>
      <c r="F29" s="423"/>
      <c r="G29" s="423"/>
      <c r="H29" s="423"/>
      <c r="I29" s="423"/>
      <c r="J29" s="423"/>
      <c r="K29" s="424"/>
      <c r="L29" s="423"/>
      <c r="M29" s="424"/>
      <c r="N29" s="427"/>
      <c r="O29" s="452"/>
    </row>
    <row r="30" spans="1:15" ht="13.5" customHeight="1" thickBot="1">
      <c r="A30" s="416"/>
      <c r="B30" s="426"/>
      <c r="C30" s="1528" t="s">
        <v>1</v>
      </c>
      <c r="D30" s="1529"/>
      <c r="E30" s="1529"/>
      <c r="F30" s="1529"/>
      <c r="G30" s="1529"/>
      <c r="H30" s="1529"/>
      <c r="I30" s="1529"/>
      <c r="J30" s="1529"/>
      <c r="K30" s="1529"/>
      <c r="L30" s="1529"/>
      <c r="M30" s="1530"/>
      <c r="N30" s="427"/>
      <c r="O30" s="416"/>
    </row>
    <row r="31" spans="1:15" ht="9.75" customHeight="1">
      <c r="A31" s="416"/>
      <c r="B31" s="426"/>
      <c r="C31" s="93" t="s">
        <v>78</v>
      </c>
      <c r="D31" s="424"/>
      <c r="E31" s="453"/>
      <c r="F31" s="453"/>
      <c r="G31" s="453"/>
      <c r="H31" s="453"/>
      <c r="I31" s="453"/>
      <c r="J31" s="453"/>
      <c r="K31" s="453"/>
      <c r="L31" s="453"/>
      <c r="M31" s="453"/>
      <c r="N31" s="427"/>
      <c r="O31" s="416"/>
    </row>
    <row r="32" spans="1:15" s="458" customFormat="1" ht="13.5" customHeight="1">
      <c r="A32" s="454"/>
      <c r="B32" s="455"/>
      <c r="C32" s="1550" t="s">
        <v>348</v>
      </c>
      <c r="D32" s="1550"/>
      <c r="E32" s="456">
        <v>311269</v>
      </c>
      <c r="F32" s="456">
        <v>306725</v>
      </c>
      <c r="G32" s="456">
        <v>306062</v>
      </c>
      <c r="H32" s="456">
        <v>313847</v>
      </c>
      <c r="I32" s="456">
        <v>308318</v>
      </c>
      <c r="J32" s="456">
        <v>301631</v>
      </c>
      <c r="K32" s="456">
        <v>291601</v>
      </c>
      <c r="L32" s="456">
        <v>281059</v>
      </c>
      <c r="M32" s="456">
        <v>268141</v>
      </c>
      <c r="N32" s="457"/>
      <c r="O32" s="454"/>
    </row>
    <row r="33" spans="1:15" s="458" customFormat="1" ht="15" customHeight="1">
      <c r="A33" s="454"/>
      <c r="B33" s="455"/>
      <c r="C33" s="1056" t="s">
        <v>347</v>
      </c>
      <c r="D33" s="1056"/>
      <c r="E33" s="90"/>
      <c r="F33" s="90"/>
      <c r="G33" s="90"/>
      <c r="H33" s="90"/>
      <c r="I33" s="90"/>
      <c r="J33" s="90"/>
      <c r="K33" s="90"/>
      <c r="L33" s="90"/>
      <c r="M33" s="90"/>
      <c r="N33" s="457"/>
      <c r="O33" s="454"/>
    </row>
    <row r="34" spans="1:15" s="430" customFormat="1" ht="12.75" customHeight="1">
      <c r="A34" s="428"/>
      <c r="B34" s="429"/>
      <c r="C34" s="1551" t="s">
        <v>145</v>
      </c>
      <c r="D34" s="1551"/>
      <c r="E34" s="90">
        <v>252370</v>
      </c>
      <c r="F34" s="90">
        <v>247459</v>
      </c>
      <c r="G34" s="90">
        <v>245668</v>
      </c>
      <c r="H34" s="90">
        <v>252188</v>
      </c>
      <c r="I34" s="90">
        <v>244691</v>
      </c>
      <c r="J34" s="90">
        <v>237526</v>
      </c>
      <c r="K34" s="90">
        <v>228915</v>
      </c>
      <c r="L34" s="90">
        <v>220786</v>
      </c>
      <c r="M34" s="90">
        <v>209997</v>
      </c>
      <c r="N34" s="459"/>
      <c r="O34" s="428"/>
    </row>
    <row r="35" spans="1:15" s="430" customFormat="1" ht="23.25" customHeight="1">
      <c r="A35" s="428"/>
      <c r="B35" s="429"/>
      <c r="C35" s="1551" t="s">
        <v>146</v>
      </c>
      <c r="D35" s="1551"/>
      <c r="E35" s="90">
        <v>12325</v>
      </c>
      <c r="F35" s="90">
        <v>13137</v>
      </c>
      <c r="G35" s="90">
        <v>14310</v>
      </c>
      <c r="H35" s="90">
        <v>15501</v>
      </c>
      <c r="I35" s="90">
        <v>15770</v>
      </c>
      <c r="J35" s="90">
        <v>15486</v>
      </c>
      <c r="K35" s="90">
        <v>14164</v>
      </c>
      <c r="L35" s="90">
        <v>12373</v>
      </c>
      <c r="M35" s="90">
        <v>10976</v>
      </c>
      <c r="N35" s="459"/>
      <c r="O35" s="428"/>
    </row>
    <row r="36" spans="1:15" s="430" customFormat="1" ht="21.75" customHeight="1">
      <c r="A36" s="428"/>
      <c r="B36" s="429"/>
      <c r="C36" s="1551" t="s">
        <v>148</v>
      </c>
      <c r="D36" s="1551"/>
      <c r="E36" s="90">
        <v>46535</v>
      </c>
      <c r="F36" s="90">
        <v>46092</v>
      </c>
      <c r="G36" s="90">
        <v>46048</v>
      </c>
      <c r="H36" s="90">
        <v>46125</v>
      </c>
      <c r="I36" s="90">
        <v>47824</v>
      </c>
      <c r="J36" s="90">
        <v>48581</v>
      </c>
      <c r="K36" s="90">
        <v>48490</v>
      </c>
      <c r="L36" s="90">
        <v>47865</v>
      </c>
      <c r="M36" s="90">
        <v>47134</v>
      </c>
      <c r="N36" s="459"/>
      <c r="O36" s="428"/>
    </row>
    <row r="37" spans="1:15" s="430" customFormat="1" ht="20.25" customHeight="1">
      <c r="A37" s="428"/>
      <c r="B37" s="429"/>
      <c r="C37" s="1551" t="s">
        <v>149</v>
      </c>
      <c r="D37" s="1551"/>
      <c r="E37" s="90">
        <v>39</v>
      </c>
      <c r="F37" s="90">
        <v>37</v>
      </c>
      <c r="G37" s="90">
        <v>36</v>
      </c>
      <c r="H37" s="90">
        <v>33</v>
      </c>
      <c r="I37" s="90">
        <v>33</v>
      </c>
      <c r="J37" s="90">
        <v>38</v>
      </c>
      <c r="K37" s="90">
        <v>32</v>
      </c>
      <c r="L37" s="90">
        <v>35</v>
      </c>
      <c r="M37" s="90">
        <v>34</v>
      </c>
      <c r="N37" s="459"/>
      <c r="O37" s="428"/>
    </row>
    <row r="38" spans="1:15" ht="15" customHeight="1">
      <c r="A38" s="416"/>
      <c r="B38" s="426"/>
      <c r="C38" s="1550" t="s">
        <v>362</v>
      </c>
      <c r="D38" s="1550"/>
      <c r="E38" s="456"/>
      <c r="F38" s="456"/>
      <c r="G38" s="456"/>
      <c r="H38" s="456"/>
      <c r="I38" s="456"/>
      <c r="J38" s="456"/>
      <c r="K38" s="456"/>
      <c r="L38" s="456"/>
      <c r="M38" s="456"/>
      <c r="N38" s="427"/>
      <c r="O38" s="416"/>
    </row>
    <row r="39" spans="1:15" ht="10.5" customHeight="1">
      <c r="A39" s="416"/>
      <c r="B39" s="426"/>
      <c r="C39" s="102" t="s">
        <v>62</v>
      </c>
      <c r="D39" s="148"/>
      <c r="E39" s="460">
        <v>18618</v>
      </c>
      <c r="F39" s="460">
        <v>18307</v>
      </c>
      <c r="G39" s="460">
        <v>18132</v>
      </c>
      <c r="H39" s="460">
        <v>18415</v>
      </c>
      <c r="I39" s="460">
        <v>18133</v>
      </c>
      <c r="J39" s="460">
        <v>18145</v>
      </c>
      <c r="K39" s="460">
        <v>17712</v>
      </c>
      <c r="L39" s="460">
        <v>17331</v>
      </c>
      <c r="M39" s="460">
        <v>16522</v>
      </c>
      <c r="N39" s="427"/>
      <c r="O39" s="416">
        <v>24716</v>
      </c>
    </row>
    <row r="40" spans="1:15" ht="10.5" customHeight="1">
      <c r="A40" s="416"/>
      <c r="B40" s="426"/>
      <c r="C40" s="102" t="s">
        <v>55</v>
      </c>
      <c r="D40" s="148"/>
      <c r="E40" s="460">
        <v>4146</v>
      </c>
      <c r="F40" s="460">
        <v>4228</v>
      </c>
      <c r="G40" s="460">
        <v>4209</v>
      </c>
      <c r="H40" s="460">
        <v>4463</v>
      </c>
      <c r="I40" s="460">
        <v>4447</v>
      </c>
      <c r="J40" s="460">
        <v>4529</v>
      </c>
      <c r="K40" s="460">
        <v>4364</v>
      </c>
      <c r="L40" s="460">
        <v>3957</v>
      </c>
      <c r="M40" s="460">
        <v>3605</v>
      </c>
      <c r="N40" s="427"/>
      <c r="O40" s="416">
        <v>5505</v>
      </c>
    </row>
    <row r="41" spans="1:15" ht="10.5" customHeight="1">
      <c r="A41" s="416"/>
      <c r="B41" s="426"/>
      <c r="C41" s="102" t="s">
        <v>64</v>
      </c>
      <c r="D41" s="148"/>
      <c r="E41" s="460">
        <v>26328</v>
      </c>
      <c r="F41" s="460">
        <v>25124</v>
      </c>
      <c r="G41" s="460">
        <v>24757</v>
      </c>
      <c r="H41" s="460">
        <v>25389</v>
      </c>
      <c r="I41" s="460">
        <v>24858</v>
      </c>
      <c r="J41" s="460">
        <v>23986</v>
      </c>
      <c r="K41" s="460">
        <v>23151</v>
      </c>
      <c r="L41" s="460">
        <v>22636</v>
      </c>
      <c r="M41" s="460">
        <v>21627</v>
      </c>
      <c r="N41" s="427"/>
      <c r="O41" s="416">
        <v>35834</v>
      </c>
    </row>
    <row r="42" spans="1:15" ht="10.5" customHeight="1">
      <c r="A42" s="416"/>
      <c r="B42" s="426"/>
      <c r="C42" s="102" t="s">
        <v>66</v>
      </c>
      <c r="D42" s="148"/>
      <c r="E42" s="460">
        <v>2781</v>
      </c>
      <c r="F42" s="460">
        <v>2715</v>
      </c>
      <c r="G42" s="460">
        <v>2691</v>
      </c>
      <c r="H42" s="460">
        <v>2874</v>
      </c>
      <c r="I42" s="460">
        <v>2910</v>
      </c>
      <c r="J42" s="460">
        <v>2922</v>
      </c>
      <c r="K42" s="460">
        <v>2807</v>
      </c>
      <c r="L42" s="460">
        <v>2701</v>
      </c>
      <c r="M42" s="460">
        <v>2548</v>
      </c>
      <c r="N42" s="427"/>
      <c r="O42" s="416">
        <v>3304</v>
      </c>
    </row>
    <row r="43" spans="1:15" ht="10.5" customHeight="1">
      <c r="A43" s="416"/>
      <c r="B43" s="426"/>
      <c r="C43" s="102" t="s">
        <v>75</v>
      </c>
      <c r="D43" s="148"/>
      <c r="E43" s="460">
        <v>4990</v>
      </c>
      <c r="F43" s="460">
        <v>4873</v>
      </c>
      <c r="G43" s="460">
        <v>4788</v>
      </c>
      <c r="H43" s="460">
        <v>4919</v>
      </c>
      <c r="I43" s="460">
        <v>4844</v>
      </c>
      <c r="J43" s="460">
        <v>4752</v>
      </c>
      <c r="K43" s="460">
        <v>4584</v>
      </c>
      <c r="L43" s="460">
        <v>4409</v>
      </c>
      <c r="M43" s="460">
        <v>4148</v>
      </c>
      <c r="N43" s="427"/>
      <c r="O43" s="416">
        <v>6334</v>
      </c>
    </row>
    <row r="44" spans="1:15" ht="10.5" customHeight="1">
      <c r="A44" s="416"/>
      <c r="B44" s="426"/>
      <c r="C44" s="102" t="s">
        <v>61</v>
      </c>
      <c r="D44" s="148"/>
      <c r="E44" s="460">
        <v>10254</v>
      </c>
      <c r="F44" s="460">
        <v>9876</v>
      </c>
      <c r="G44" s="460">
        <v>9919</v>
      </c>
      <c r="H44" s="460">
        <v>10238</v>
      </c>
      <c r="I44" s="460">
        <v>10078</v>
      </c>
      <c r="J44" s="460">
        <v>9721</v>
      </c>
      <c r="K44" s="460">
        <v>9568</v>
      </c>
      <c r="L44" s="460">
        <v>9208</v>
      </c>
      <c r="M44" s="460">
        <v>8741</v>
      </c>
      <c r="N44" s="427"/>
      <c r="O44" s="416">
        <v>14052</v>
      </c>
    </row>
    <row r="45" spans="1:15" ht="10.5" customHeight="1">
      <c r="A45" s="416"/>
      <c r="B45" s="426"/>
      <c r="C45" s="102" t="s">
        <v>56</v>
      </c>
      <c r="D45" s="148"/>
      <c r="E45" s="460">
        <v>4831</v>
      </c>
      <c r="F45" s="460">
        <v>4828</v>
      </c>
      <c r="G45" s="460">
        <v>4525</v>
      </c>
      <c r="H45" s="460">
        <v>4722</v>
      </c>
      <c r="I45" s="460">
        <v>4634</v>
      </c>
      <c r="J45" s="460">
        <v>4588</v>
      </c>
      <c r="K45" s="460">
        <v>4582</v>
      </c>
      <c r="L45" s="460">
        <v>4344</v>
      </c>
      <c r="M45" s="460">
        <v>3983</v>
      </c>
      <c r="N45" s="427"/>
      <c r="O45" s="416">
        <v>5973</v>
      </c>
    </row>
    <row r="46" spans="1:15" ht="10.5" customHeight="1">
      <c r="A46" s="416"/>
      <c r="B46" s="426"/>
      <c r="C46" s="102" t="s">
        <v>74</v>
      </c>
      <c r="D46" s="148"/>
      <c r="E46" s="460">
        <v>13387</v>
      </c>
      <c r="F46" s="460">
        <v>15900</v>
      </c>
      <c r="G46" s="460">
        <v>19591</v>
      </c>
      <c r="H46" s="460">
        <v>21149</v>
      </c>
      <c r="I46" s="460">
        <v>21370</v>
      </c>
      <c r="J46" s="460">
        <v>20064</v>
      </c>
      <c r="K46" s="460">
        <v>16292</v>
      </c>
      <c r="L46" s="460">
        <v>13729</v>
      </c>
      <c r="M46" s="460">
        <v>11336</v>
      </c>
      <c r="N46" s="427"/>
      <c r="O46" s="416">
        <v>26102</v>
      </c>
    </row>
    <row r="47" spans="1:15" ht="10.5" customHeight="1">
      <c r="A47" s="416"/>
      <c r="B47" s="426"/>
      <c r="C47" s="102" t="s">
        <v>76</v>
      </c>
      <c r="D47" s="148"/>
      <c r="E47" s="460">
        <v>3499</v>
      </c>
      <c r="F47" s="460">
        <v>3481</v>
      </c>
      <c r="G47" s="460">
        <v>3462</v>
      </c>
      <c r="H47" s="460">
        <v>3583</v>
      </c>
      <c r="I47" s="460">
        <v>3619</v>
      </c>
      <c r="J47" s="460">
        <v>3512</v>
      </c>
      <c r="K47" s="460">
        <v>3412</v>
      </c>
      <c r="L47" s="460">
        <v>3293</v>
      </c>
      <c r="M47" s="460">
        <v>3128</v>
      </c>
      <c r="N47" s="427"/>
      <c r="O47" s="416">
        <v>4393</v>
      </c>
    </row>
    <row r="48" spans="1:15" ht="10.5" customHeight="1">
      <c r="A48" s="416"/>
      <c r="B48" s="426"/>
      <c r="C48" s="102" t="s">
        <v>60</v>
      </c>
      <c r="D48" s="148"/>
      <c r="E48" s="460">
        <v>11039</v>
      </c>
      <c r="F48" s="460">
        <v>10941</v>
      </c>
      <c r="G48" s="460">
        <v>10781</v>
      </c>
      <c r="H48" s="460">
        <v>11264</v>
      </c>
      <c r="I48" s="460">
        <v>10684</v>
      </c>
      <c r="J48" s="460">
        <v>10274</v>
      </c>
      <c r="K48" s="460">
        <v>9813</v>
      </c>
      <c r="L48" s="460">
        <v>9805</v>
      </c>
      <c r="M48" s="460">
        <v>9278</v>
      </c>
      <c r="N48" s="427"/>
      <c r="O48" s="416">
        <v>16923</v>
      </c>
    </row>
    <row r="49" spans="1:15" ht="10.5" customHeight="1">
      <c r="A49" s="416"/>
      <c r="B49" s="426"/>
      <c r="C49" s="102" t="s">
        <v>59</v>
      </c>
      <c r="D49" s="148"/>
      <c r="E49" s="460">
        <v>62809</v>
      </c>
      <c r="F49" s="460">
        <v>61039</v>
      </c>
      <c r="G49" s="460">
        <v>59650</v>
      </c>
      <c r="H49" s="460">
        <v>59501</v>
      </c>
      <c r="I49" s="460">
        <v>58751</v>
      </c>
      <c r="J49" s="460">
        <v>57774</v>
      </c>
      <c r="K49" s="460">
        <v>57246</v>
      </c>
      <c r="L49" s="460">
        <v>56819</v>
      </c>
      <c r="M49" s="460">
        <v>55926</v>
      </c>
      <c r="N49" s="427"/>
      <c r="O49" s="416">
        <v>81201</v>
      </c>
    </row>
    <row r="50" spans="1:15" ht="10.5" customHeight="1">
      <c r="A50" s="416"/>
      <c r="B50" s="426"/>
      <c r="C50" s="102" t="s">
        <v>57</v>
      </c>
      <c r="D50" s="148"/>
      <c r="E50" s="460">
        <v>3423</v>
      </c>
      <c r="F50" s="460">
        <v>3306</v>
      </c>
      <c r="G50" s="460">
        <v>3271</v>
      </c>
      <c r="H50" s="460">
        <v>3517</v>
      </c>
      <c r="I50" s="460">
        <v>3433</v>
      </c>
      <c r="J50" s="460">
        <v>3394</v>
      </c>
      <c r="K50" s="460">
        <v>3563</v>
      </c>
      <c r="L50" s="460">
        <v>3376</v>
      </c>
      <c r="M50" s="460">
        <v>3155</v>
      </c>
      <c r="N50" s="427"/>
      <c r="O50" s="416">
        <v>4403</v>
      </c>
    </row>
    <row r="51" spans="1:15" ht="10.5" customHeight="1">
      <c r="A51" s="416"/>
      <c r="B51" s="426"/>
      <c r="C51" s="102" t="s">
        <v>63</v>
      </c>
      <c r="D51" s="148"/>
      <c r="E51" s="460">
        <v>68164</v>
      </c>
      <c r="F51" s="460">
        <v>65730</v>
      </c>
      <c r="G51" s="460">
        <v>64283</v>
      </c>
      <c r="H51" s="460">
        <v>66467</v>
      </c>
      <c r="I51" s="460">
        <v>64645</v>
      </c>
      <c r="J51" s="460">
        <v>62941</v>
      </c>
      <c r="K51" s="460">
        <v>61667</v>
      </c>
      <c r="L51" s="460">
        <v>59370</v>
      </c>
      <c r="M51" s="460">
        <v>57385</v>
      </c>
      <c r="N51" s="427"/>
      <c r="O51" s="416">
        <v>88638</v>
      </c>
    </row>
    <row r="52" spans="1:15" ht="10.5" customHeight="1">
      <c r="A52" s="416"/>
      <c r="B52" s="426"/>
      <c r="C52" s="102" t="s">
        <v>79</v>
      </c>
      <c r="D52" s="148"/>
      <c r="E52" s="460">
        <v>12468</v>
      </c>
      <c r="F52" s="460">
        <v>12477</v>
      </c>
      <c r="G52" s="460">
        <v>12274</v>
      </c>
      <c r="H52" s="460">
        <v>12996</v>
      </c>
      <c r="I52" s="460">
        <v>12808</v>
      </c>
      <c r="J52" s="460">
        <v>12656</v>
      </c>
      <c r="K52" s="460">
        <v>12183</v>
      </c>
      <c r="L52" s="460">
        <v>11625</v>
      </c>
      <c r="M52" s="460">
        <v>11065</v>
      </c>
      <c r="N52" s="427"/>
      <c r="O52" s="416">
        <v>18640</v>
      </c>
    </row>
    <row r="53" spans="1:15" ht="10.5" customHeight="1">
      <c r="A53" s="416"/>
      <c r="B53" s="426"/>
      <c r="C53" s="102" t="s">
        <v>58</v>
      </c>
      <c r="D53" s="148"/>
      <c r="E53" s="460">
        <v>27088</v>
      </c>
      <c r="F53" s="460">
        <v>26494</v>
      </c>
      <c r="G53" s="460">
        <v>26113</v>
      </c>
      <c r="H53" s="460">
        <v>26297</v>
      </c>
      <c r="I53" s="460">
        <v>25085</v>
      </c>
      <c r="J53" s="460">
        <v>25259</v>
      </c>
      <c r="K53" s="460">
        <v>24846</v>
      </c>
      <c r="L53" s="460">
        <v>24094</v>
      </c>
      <c r="M53" s="460">
        <v>22891</v>
      </c>
      <c r="N53" s="427"/>
      <c r="O53" s="416">
        <v>35533</v>
      </c>
    </row>
    <row r="54" spans="1:15" ht="10.5" customHeight="1">
      <c r="A54" s="416"/>
      <c r="B54" s="426"/>
      <c r="C54" s="102" t="s">
        <v>65</v>
      </c>
      <c r="D54" s="148"/>
      <c r="E54" s="460">
        <v>5294</v>
      </c>
      <c r="F54" s="460">
        <v>5129</v>
      </c>
      <c r="G54" s="460">
        <v>5092</v>
      </c>
      <c r="H54" s="460">
        <v>5129</v>
      </c>
      <c r="I54" s="460">
        <v>5238</v>
      </c>
      <c r="J54" s="460">
        <v>5075</v>
      </c>
      <c r="K54" s="460">
        <v>4961</v>
      </c>
      <c r="L54" s="460">
        <v>4834</v>
      </c>
      <c r="M54" s="460">
        <v>4496</v>
      </c>
      <c r="N54" s="427"/>
      <c r="O54" s="416">
        <v>6979</v>
      </c>
    </row>
    <row r="55" spans="1:15" ht="10.5" customHeight="1">
      <c r="A55" s="416"/>
      <c r="B55" s="426"/>
      <c r="C55" s="102" t="s">
        <v>67</v>
      </c>
      <c r="D55" s="148"/>
      <c r="E55" s="460">
        <v>4488</v>
      </c>
      <c r="F55" s="460">
        <v>4351</v>
      </c>
      <c r="G55" s="460">
        <v>4316</v>
      </c>
      <c r="H55" s="460">
        <v>4417</v>
      </c>
      <c r="I55" s="460">
        <v>4461</v>
      </c>
      <c r="J55" s="460">
        <v>4442</v>
      </c>
      <c r="K55" s="460">
        <v>4296</v>
      </c>
      <c r="L55" s="460">
        <v>4164</v>
      </c>
      <c r="M55" s="460">
        <v>3992</v>
      </c>
      <c r="N55" s="427"/>
      <c r="O55" s="416">
        <v>5622</v>
      </c>
    </row>
    <row r="56" spans="1:15" ht="10.5" customHeight="1">
      <c r="A56" s="416"/>
      <c r="B56" s="426"/>
      <c r="C56" s="102" t="s">
        <v>77</v>
      </c>
      <c r="D56" s="148"/>
      <c r="E56" s="460">
        <v>9763</v>
      </c>
      <c r="F56" s="460">
        <v>9509</v>
      </c>
      <c r="G56" s="460">
        <v>9535</v>
      </c>
      <c r="H56" s="460">
        <v>10050</v>
      </c>
      <c r="I56" s="460">
        <v>9872</v>
      </c>
      <c r="J56" s="460">
        <v>9477</v>
      </c>
      <c r="K56" s="460">
        <v>9010</v>
      </c>
      <c r="L56" s="460">
        <v>8635</v>
      </c>
      <c r="M56" s="460">
        <v>8313</v>
      </c>
      <c r="N56" s="427"/>
      <c r="O56" s="416">
        <v>12225</v>
      </c>
    </row>
    <row r="57" spans="1:15" ht="10.5" customHeight="1">
      <c r="A57" s="416"/>
      <c r="B57" s="426"/>
      <c r="C57" s="102" t="s">
        <v>132</v>
      </c>
      <c r="D57" s="148"/>
      <c r="E57" s="460">
        <v>7530</v>
      </c>
      <c r="F57" s="460">
        <v>7577</v>
      </c>
      <c r="G57" s="460">
        <v>7786</v>
      </c>
      <c r="H57" s="460">
        <v>7815</v>
      </c>
      <c r="I57" s="460">
        <v>7728</v>
      </c>
      <c r="J57" s="460">
        <v>7638</v>
      </c>
      <c r="K57" s="460">
        <v>7404</v>
      </c>
      <c r="L57" s="460">
        <v>6960</v>
      </c>
      <c r="M57" s="460">
        <v>6730</v>
      </c>
      <c r="N57" s="427"/>
      <c r="O57" s="416">
        <v>8291</v>
      </c>
    </row>
    <row r="58" spans="1:15" ht="10.5" customHeight="1">
      <c r="A58" s="416"/>
      <c r="B58" s="426"/>
      <c r="C58" s="102" t="s">
        <v>133</v>
      </c>
      <c r="D58" s="148"/>
      <c r="E58" s="460">
        <v>8779</v>
      </c>
      <c r="F58" s="460">
        <v>9175</v>
      </c>
      <c r="G58" s="460">
        <v>9291</v>
      </c>
      <c r="H58" s="460">
        <v>9118</v>
      </c>
      <c r="I58" s="460">
        <v>9057</v>
      </c>
      <c r="J58" s="460">
        <v>8875</v>
      </c>
      <c r="K58" s="460">
        <v>8635</v>
      </c>
      <c r="L58" s="460">
        <v>8344</v>
      </c>
      <c r="M58" s="460">
        <v>8091</v>
      </c>
      <c r="N58" s="427"/>
      <c r="O58" s="416">
        <v>12043</v>
      </c>
    </row>
    <row r="59" spans="1:15" s="458" customFormat="1" ht="15" customHeight="1">
      <c r="A59" s="454"/>
      <c r="B59" s="455"/>
      <c r="C59" s="1056" t="s">
        <v>150</v>
      </c>
      <c r="D59" s="1056"/>
      <c r="E59" s="456"/>
      <c r="F59" s="456"/>
      <c r="G59" s="456"/>
      <c r="H59" s="456"/>
      <c r="I59" s="456"/>
      <c r="J59" s="456"/>
      <c r="K59" s="456"/>
      <c r="L59" s="456"/>
      <c r="M59" s="456"/>
      <c r="N59" s="457"/>
      <c r="O59" s="454"/>
    </row>
    <row r="60" spans="1:15" s="430" customFormat="1" ht="13.5" customHeight="1">
      <c r="A60" s="428"/>
      <c r="B60" s="429"/>
      <c r="C60" s="1551" t="s">
        <v>151</v>
      </c>
      <c r="D60" s="1551"/>
      <c r="E60" s="461">
        <v>466.22</v>
      </c>
      <c r="F60" s="461">
        <v>461.75</v>
      </c>
      <c r="G60" s="461">
        <v>462.61</v>
      </c>
      <c r="H60" s="461">
        <v>452.36</v>
      </c>
      <c r="I60" s="461">
        <v>454.42</v>
      </c>
      <c r="J60" s="461">
        <v>450.37</v>
      </c>
      <c r="K60" s="461">
        <v>450.02</v>
      </c>
      <c r="L60" s="461">
        <v>448.45</v>
      </c>
      <c r="M60" s="461">
        <v>452.33</v>
      </c>
      <c r="N60" s="459"/>
      <c r="O60" s="428">
        <v>491.25</v>
      </c>
    </row>
    <row r="61" spans="1:15" ht="9.75" customHeight="1">
      <c r="A61" s="416"/>
      <c r="B61" s="426"/>
      <c r="C61" s="1548" t="s">
        <v>665</v>
      </c>
      <c r="D61" s="1548"/>
      <c r="E61" s="1548"/>
      <c r="F61" s="1548"/>
      <c r="G61" s="1548"/>
      <c r="H61" s="1548"/>
      <c r="I61" s="1548"/>
      <c r="J61" s="1548"/>
      <c r="K61" s="1548"/>
      <c r="L61" s="1548"/>
      <c r="M61" s="1548"/>
      <c r="N61" s="427"/>
      <c r="O61" s="416"/>
    </row>
    <row r="62" spans="1:15" ht="9" customHeight="1" thickBot="1">
      <c r="A62" s="416"/>
      <c r="B62" s="426"/>
      <c r="C62" s="369"/>
      <c r="D62" s="369"/>
      <c r="E62" s="369"/>
      <c r="F62" s="369"/>
      <c r="G62" s="369"/>
      <c r="H62" s="369"/>
      <c r="I62" s="369"/>
      <c r="J62" s="369"/>
      <c r="K62" s="369"/>
      <c r="L62" s="369"/>
      <c r="M62" s="369"/>
      <c r="N62" s="427"/>
      <c r="O62" s="416"/>
    </row>
    <row r="63" spans="1:15" ht="13.5" customHeight="1" thickBot="1">
      <c r="A63" s="416"/>
      <c r="B63" s="426"/>
      <c r="C63" s="1528" t="s">
        <v>22</v>
      </c>
      <c r="D63" s="1529"/>
      <c r="E63" s="1529"/>
      <c r="F63" s="1529"/>
      <c r="G63" s="1529"/>
      <c r="H63" s="1529"/>
      <c r="I63" s="1529"/>
      <c r="J63" s="1529"/>
      <c r="K63" s="1529"/>
      <c r="L63" s="1529"/>
      <c r="M63" s="1530"/>
      <c r="N63" s="427"/>
      <c r="O63" s="416"/>
    </row>
    <row r="64" spans="1:15" ht="9.75" customHeight="1">
      <c r="A64" s="416"/>
      <c r="B64" s="426"/>
      <c r="C64" s="96" t="s">
        <v>78</v>
      </c>
      <c r="D64" s="445"/>
      <c r="E64" s="463"/>
      <c r="F64" s="463"/>
      <c r="G64" s="463"/>
      <c r="H64" s="463"/>
      <c r="I64" s="463"/>
      <c r="J64" s="463"/>
      <c r="K64" s="463"/>
      <c r="L64" s="463"/>
      <c r="M64" s="463"/>
      <c r="N64" s="427"/>
      <c r="O64" s="416"/>
    </row>
    <row r="65" spans="1:15" ht="13.5" customHeight="1">
      <c r="A65" s="416"/>
      <c r="B65" s="426"/>
      <c r="C65" s="1547" t="s">
        <v>147</v>
      </c>
      <c r="D65" s="1547"/>
      <c r="E65" s="456">
        <f t="shared" ref="E65:M65" si="0">+E66+E67</f>
        <v>100923</v>
      </c>
      <c r="F65" s="456">
        <f t="shared" si="0"/>
        <v>103054</v>
      </c>
      <c r="G65" s="456">
        <f t="shared" si="0"/>
        <v>109810</v>
      </c>
      <c r="H65" s="456">
        <f t="shared" si="0"/>
        <v>111774</v>
      </c>
      <c r="I65" s="456">
        <f t="shared" si="0"/>
        <v>128034</v>
      </c>
      <c r="J65" s="456">
        <f t="shared" si="0"/>
        <v>116403</v>
      </c>
      <c r="K65" s="456">
        <f t="shared" si="0"/>
        <v>115298</v>
      </c>
      <c r="L65" s="456">
        <f t="shared" si="0"/>
        <v>100803</v>
      </c>
      <c r="M65" s="456">
        <f t="shared" si="0"/>
        <v>107805</v>
      </c>
      <c r="N65" s="427"/>
      <c r="O65" s="416"/>
    </row>
    <row r="66" spans="1:15" ht="11.25" customHeight="1">
      <c r="A66" s="416"/>
      <c r="B66" s="426"/>
      <c r="C66" s="102" t="s">
        <v>72</v>
      </c>
      <c r="D66" s="1055"/>
      <c r="E66" s="460">
        <v>39845</v>
      </c>
      <c r="F66" s="460">
        <v>40632</v>
      </c>
      <c r="G66" s="460">
        <v>43461</v>
      </c>
      <c r="H66" s="460">
        <v>44488</v>
      </c>
      <c r="I66" s="460">
        <v>49451</v>
      </c>
      <c r="J66" s="460">
        <v>45532</v>
      </c>
      <c r="K66" s="460">
        <v>45321</v>
      </c>
      <c r="L66" s="460">
        <v>39544</v>
      </c>
      <c r="M66" s="460">
        <v>42588</v>
      </c>
      <c r="N66" s="427"/>
      <c r="O66" s="416"/>
    </row>
    <row r="67" spans="1:15" ht="11.25" customHeight="1">
      <c r="A67" s="416"/>
      <c r="B67" s="426"/>
      <c r="C67" s="102" t="s">
        <v>71</v>
      </c>
      <c r="D67" s="1055"/>
      <c r="E67" s="460">
        <v>61078</v>
      </c>
      <c r="F67" s="460">
        <v>62422</v>
      </c>
      <c r="G67" s="460">
        <v>66349</v>
      </c>
      <c r="H67" s="460">
        <v>67286</v>
      </c>
      <c r="I67" s="460">
        <v>78583</v>
      </c>
      <c r="J67" s="460">
        <v>70871</v>
      </c>
      <c r="K67" s="460">
        <v>69977</v>
      </c>
      <c r="L67" s="460">
        <v>61259</v>
      </c>
      <c r="M67" s="460">
        <v>65217</v>
      </c>
      <c r="N67" s="427"/>
      <c r="O67" s="416">
        <v>58328</v>
      </c>
    </row>
    <row r="68" spans="1:15" s="458" customFormat="1" ht="12" customHeight="1">
      <c r="A68" s="454"/>
      <c r="B68" s="455"/>
      <c r="C68" s="1548" t="s">
        <v>662</v>
      </c>
      <c r="D68" s="1548"/>
      <c r="E68" s="1548"/>
      <c r="F68" s="1548"/>
      <c r="G68" s="1548"/>
      <c r="H68" s="1548"/>
      <c r="I68" s="1548"/>
      <c r="J68" s="1548"/>
      <c r="K68" s="1548"/>
      <c r="L68" s="1548"/>
      <c r="M68" s="1548"/>
      <c r="N68" s="427"/>
      <c r="O68" s="454"/>
    </row>
    <row r="69" spans="1:15" ht="13.5" customHeight="1">
      <c r="A69" s="416"/>
      <c r="B69" s="426"/>
      <c r="C69" s="464" t="s">
        <v>401</v>
      </c>
      <c r="D69" s="97"/>
      <c r="E69" s="97"/>
      <c r="F69" s="97"/>
      <c r="G69" s="805" t="s">
        <v>136</v>
      </c>
      <c r="H69" s="97"/>
      <c r="I69" s="97"/>
      <c r="J69" s="97"/>
      <c r="K69" s="97"/>
      <c r="L69" s="97"/>
      <c r="M69" s="97"/>
      <c r="N69" s="427"/>
      <c r="O69" s="416"/>
    </row>
    <row r="70" spans="1:15" ht="9" customHeight="1">
      <c r="A70" s="416"/>
      <c r="B70" s="426"/>
      <c r="C70" s="1552" t="s">
        <v>247</v>
      </c>
      <c r="D70" s="1552"/>
      <c r="E70" s="1552"/>
      <c r="F70" s="1552"/>
      <c r="G70" s="1552"/>
      <c r="H70" s="1552"/>
      <c r="I70" s="1552"/>
      <c r="J70" s="1552"/>
      <c r="K70" s="1552"/>
      <c r="L70" s="1552"/>
      <c r="M70" s="1552"/>
      <c r="N70" s="427"/>
      <c r="O70" s="416"/>
    </row>
    <row r="71" spans="1:15" ht="9" customHeight="1">
      <c r="A71" s="416"/>
      <c r="B71" s="426"/>
      <c r="C71" s="828" t="s">
        <v>248</v>
      </c>
      <c r="D71" s="828"/>
      <c r="E71" s="828"/>
      <c r="F71" s="828"/>
      <c r="G71" s="828"/>
      <c r="H71" s="828"/>
      <c r="I71" s="828"/>
      <c r="K71" s="1552"/>
      <c r="L71" s="1552"/>
      <c r="M71" s="1552"/>
      <c r="N71" s="1553"/>
      <c r="O71" s="416"/>
    </row>
    <row r="72" spans="1:15" ht="13.5" customHeight="1">
      <c r="A72" s="416"/>
      <c r="B72" s="426"/>
      <c r="C72" s="416"/>
      <c r="D72" s="416"/>
      <c r="E72" s="423"/>
      <c r="F72" s="423"/>
      <c r="G72" s="423"/>
      <c r="H72" s="423"/>
      <c r="I72" s="423"/>
      <c r="J72" s="423"/>
      <c r="K72" s="1437">
        <v>42186</v>
      </c>
      <c r="L72" s="1437"/>
      <c r="M72" s="1437"/>
      <c r="N72" s="466">
        <v>19</v>
      </c>
      <c r="O72" s="423"/>
    </row>
    <row r="73" spans="1:15" ht="13.5" customHeight="1"/>
  </sheetData>
  <mergeCells count="31">
    <mergeCell ref="K72:M72"/>
    <mergeCell ref="C63:M63"/>
    <mergeCell ref="C65:D65"/>
    <mergeCell ref="C68:H68"/>
    <mergeCell ref="I68:M68"/>
    <mergeCell ref="C70:M70"/>
    <mergeCell ref="K71:N71"/>
    <mergeCell ref="C61:M61"/>
    <mergeCell ref="C26:D26"/>
    <mergeCell ref="C27:D27"/>
    <mergeCell ref="C28:M28"/>
    <mergeCell ref="C30:M30"/>
    <mergeCell ref="C32:D32"/>
    <mergeCell ref="C34:D34"/>
    <mergeCell ref="C35:D35"/>
    <mergeCell ref="C36:D36"/>
    <mergeCell ref="C37:D37"/>
    <mergeCell ref="C38:D38"/>
    <mergeCell ref="C60:D60"/>
    <mergeCell ref="C25:D25"/>
    <mergeCell ref="B1:D1"/>
    <mergeCell ref="B2:D2"/>
    <mergeCell ref="C4:M4"/>
    <mergeCell ref="C5:D6"/>
    <mergeCell ref="C8:D8"/>
    <mergeCell ref="C18:M18"/>
    <mergeCell ref="C20:M20"/>
    <mergeCell ref="C22:D22"/>
    <mergeCell ref="C24:D24"/>
    <mergeCell ref="I6:M6"/>
    <mergeCell ref="E6:G6"/>
  </mergeCells>
  <conditionalFormatting sqref="E7:M7">
    <cfRule type="cellIs" dxfId="6" priority="2"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sheetPr codeName="Folha20"/>
  <dimension ref="A1:S72"/>
  <sheetViews>
    <sheetView zoomScaleNormal="100" workbookViewId="0"/>
  </sheetViews>
  <sheetFormatPr defaultRowHeight="12.75"/>
  <cols>
    <col min="1" max="1" width="0.85546875" style="421" customWidth="1"/>
    <col min="2" max="2" width="2.5703125" style="421" customWidth="1"/>
    <col min="3" max="3" width="0.7109375" style="421" customWidth="1"/>
    <col min="4" max="4" width="31.7109375" style="421" customWidth="1"/>
    <col min="5" max="7" width="4.7109375" style="693" customWidth="1"/>
    <col min="8" max="11" width="4.7109375" style="597" customWidth="1"/>
    <col min="12" max="13" width="4.7109375" style="693" customWidth="1"/>
    <col min="14" max="15" width="4.7109375" style="597" customWidth="1"/>
    <col min="16" max="17" width="4.7109375" style="693" customWidth="1"/>
    <col min="18" max="18" width="2.42578125" style="720" customWidth="1"/>
    <col min="19" max="19" width="0.85546875" style="421" customWidth="1"/>
    <col min="20" max="16384" width="9.140625" style="421"/>
  </cols>
  <sheetData>
    <row r="1" spans="1:19" ht="13.5" customHeight="1">
      <c r="A1" s="416"/>
      <c r="B1" s="960"/>
      <c r="C1" s="960"/>
      <c r="E1" s="1556" t="s">
        <v>340</v>
      </c>
      <c r="F1" s="1556"/>
      <c r="G1" s="1556"/>
      <c r="H1" s="1556"/>
      <c r="I1" s="1556"/>
      <c r="J1" s="1556"/>
      <c r="K1" s="1556"/>
      <c r="L1" s="1556"/>
      <c r="M1" s="1556"/>
      <c r="N1" s="1556"/>
      <c r="O1" s="1556"/>
      <c r="P1" s="1556"/>
      <c r="Q1" s="1556"/>
      <c r="R1" s="721"/>
      <c r="S1" s="416"/>
    </row>
    <row r="2" spans="1:19" ht="6" customHeight="1">
      <c r="A2" s="416"/>
      <c r="B2" s="961"/>
      <c r="C2" s="962"/>
      <c r="D2" s="962"/>
      <c r="E2" s="652"/>
      <c r="F2" s="652"/>
      <c r="G2" s="652"/>
      <c r="H2" s="653"/>
      <c r="I2" s="653"/>
      <c r="J2" s="653"/>
      <c r="K2" s="653"/>
      <c r="L2" s="652"/>
      <c r="M2" s="652"/>
      <c r="N2" s="653"/>
      <c r="O2" s="653"/>
      <c r="P2" s="652"/>
      <c r="Q2" s="652" t="s">
        <v>341</v>
      </c>
      <c r="R2" s="722"/>
      <c r="S2" s="426"/>
    </row>
    <row r="3" spans="1:19" ht="13.5" customHeight="1" thickBot="1">
      <c r="A3" s="416"/>
      <c r="B3" s="486"/>
      <c r="C3" s="426"/>
      <c r="D3" s="426"/>
      <c r="E3" s="654"/>
      <c r="F3" s="654"/>
      <c r="G3" s="654"/>
      <c r="H3" s="604"/>
      <c r="I3" s="604"/>
      <c r="J3" s="604"/>
      <c r="K3" s="604"/>
      <c r="L3" s="654"/>
      <c r="M3" s="654"/>
      <c r="N3" s="604"/>
      <c r="O3" s="604"/>
      <c r="P3" s="1557" t="s">
        <v>73</v>
      </c>
      <c r="Q3" s="1557"/>
      <c r="R3" s="723"/>
      <c r="S3" s="426"/>
    </row>
    <row r="4" spans="1:19" ht="13.5" customHeight="1" thickBot="1">
      <c r="A4" s="416"/>
      <c r="B4" s="486"/>
      <c r="C4" s="637" t="s">
        <v>417</v>
      </c>
      <c r="D4" s="655"/>
      <c r="E4" s="656"/>
      <c r="F4" s="656"/>
      <c r="G4" s="656"/>
      <c r="H4" s="656"/>
      <c r="I4" s="656"/>
      <c r="J4" s="656"/>
      <c r="K4" s="656"/>
      <c r="L4" s="656"/>
      <c r="M4" s="656"/>
      <c r="N4" s="656"/>
      <c r="O4" s="656"/>
      <c r="P4" s="656"/>
      <c r="Q4" s="657"/>
      <c r="R4" s="721"/>
      <c r="S4" s="91"/>
    </row>
    <row r="5" spans="1:19" s="446" customFormat="1" ht="4.5" customHeight="1">
      <c r="A5" s="416"/>
      <c r="B5" s="486"/>
      <c r="C5" s="658"/>
      <c r="D5" s="658"/>
      <c r="E5" s="659"/>
      <c r="F5" s="659"/>
      <c r="G5" s="659"/>
      <c r="H5" s="659"/>
      <c r="I5" s="659"/>
      <c r="J5" s="659"/>
      <c r="K5" s="659"/>
      <c r="L5" s="659"/>
      <c r="M5" s="659"/>
      <c r="N5" s="659"/>
      <c r="O5" s="659"/>
      <c r="P5" s="659"/>
      <c r="Q5" s="659"/>
      <c r="R5" s="721"/>
      <c r="S5" s="91"/>
    </row>
    <row r="6" spans="1:19" s="446" customFormat="1" ht="13.5" customHeight="1">
      <c r="A6" s="416"/>
      <c r="B6" s="486"/>
      <c r="C6" s="658"/>
      <c r="D6" s="658"/>
      <c r="E6" s="1510">
        <v>2014</v>
      </c>
      <c r="F6" s="1510"/>
      <c r="G6" s="1510"/>
      <c r="H6" s="1510"/>
      <c r="I6" s="1510"/>
      <c r="J6" s="1510"/>
      <c r="K6" s="1510"/>
      <c r="L6" s="1559">
        <v>2015</v>
      </c>
      <c r="M6" s="1559"/>
      <c r="N6" s="1559"/>
      <c r="O6" s="1559"/>
      <c r="P6" s="1559"/>
      <c r="Q6" s="1559"/>
      <c r="R6" s="721"/>
      <c r="S6" s="91"/>
    </row>
    <row r="7" spans="1:19" s="446" customFormat="1" ht="13.5" customHeight="1">
      <c r="A7" s="416"/>
      <c r="B7" s="486"/>
      <c r="C7" s="658"/>
      <c r="D7" s="658"/>
      <c r="E7" s="790" t="s">
        <v>100</v>
      </c>
      <c r="F7" s="790" t="s">
        <v>99</v>
      </c>
      <c r="G7" s="790" t="s">
        <v>98</v>
      </c>
      <c r="H7" s="790" t="s">
        <v>97</v>
      </c>
      <c r="I7" s="790" t="s">
        <v>96</v>
      </c>
      <c r="J7" s="790" t="s">
        <v>95</v>
      </c>
      <c r="K7" s="790" t="s">
        <v>94</v>
      </c>
      <c r="L7" s="790" t="s">
        <v>93</v>
      </c>
      <c r="M7" s="790" t="s">
        <v>104</v>
      </c>
      <c r="N7" s="790" t="s">
        <v>103</v>
      </c>
      <c r="O7" s="790" t="s">
        <v>102</v>
      </c>
      <c r="P7" s="790" t="s">
        <v>101</v>
      </c>
      <c r="Q7" s="790" t="s">
        <v>100</v>
      </c>
      <c r="R7" s="721"/>
      <c r="S7" s="434"/>
    </row>
    <row r="8" spans="1:19" s="446" customFormat="1" ht="3.75" customHeight="1">
      <c r="A8" s="416"/>
      <c r="B8" s="486"/>
      <c r="C8" s="658"/>
      <c r="D8" s="658"/>
      <c r="E8" s="434"/>
      <c r="F8" s="434"/>
      <c r="G8" s="434"/>
      <c r="H8" s="434"/>
      <c r="I8" s="434"/>
      <c r="J8" s="434"/>
      <c r="K8" s="434"/>
      <c r="L8" s="434"/>
      <c r="M8" s="434"/>
      <c r="N8" s="434"/>
      <c r="O8" s="434"/>
      <c r="P8" s="434"/>
      <c r="Q8" s="434"/>
      <c r="R8" s="721"/>
      <c r="S8" s="434"/>
    </row>
    <row r="9" spans="1:19" s="661" customFormat="1" ht="15" customHeight="1">
      <c r="A9" s="660"/>
      <c r="B9" s="516"/>
      <c r="C9" s="958" t="s">
        <v>324</v>
      </c>
      <c r="D9" s="958"/>
      <c r="E9" s="364">
        <v>0.35847657990164644</v>
      </c>
      <c r="F9" s="364">
        <v>0.55084213315482311</v>
      </c>
      <c r="G9" s="364">
        <v>0.61604924788404636</v>
      </c>
      <c r="H9" s="364">
        <v>0.55027457229392696</v>
      </c>
      <c r="I9" s="364">
        <v>0.57161136312523053</v>
      </c>
      <c r="J9" s="364">
        <v>0.38214690534119544</v>
      </c>
      <c r="K9" s="364">
        <v>0.17243046772113557</v>
      </c>
      <c r="L9" s="364">
        <v>0.26246305676629939</v>
      </c>
      <c r="M9" s="364">
        <v>0.30061875277610955</v>
      </c>
      <c r="N9" s="364">
        <v>0.64175730000774356</v>
      </c>
      <c r="O9" s="364">
        <v>0.79792191578811988</v>
      </c>
      <c r="P9" s="364">
        <v>1.1403313804836923</v>
      </c>
      <c r="Q9" s="364">
        <v>1.2949511764787549</v>
      </c>
      <c r="R9" s="724"/>
      <c r="S9" s="403"/>
    </row>
    <row r="10" spans="1:19" s="661" customFormat="1" ht="16.5" customHeight="1">
      <c r="A10" s="660"/>
      <c r="B10" s="516"/>
      <c r="C10" s="958" t="s">
        <v>325</v>
      </c>
      <c r="D10" s="223"/>
      <c r="E10" s="662"/>
      <c r="F10" s="662"/>
      <c r="G10" s="662"/>
      <c r="H10" s="662"/>
      <c r="I10" s="662"/>
      <c r="J10" s="662"/>
      <c r="K10" s="662"/>
      <c r="L10" s="662"/>
      <c r="M10" s="662"/>
      <c r="N10" s="662"/>
      <c r="O10" s="662"/>
      <c r="P10" s="662"/>
      <c r="Q10" s="662"/>
      <c r="R10" s="725"/>
      <c r="S10" s="403"/>
    </row>
    <row r="11" spans="1:19" s="446" customFormat="1" ht="11.25" customHeight="1">
      <c r="A11" s="416"/>
      <c r="B11" s="486"/>
      <c r="C11" s="426"/>
      <c r="D11" s="102" t="s">
        <v>152</v>
      </c>
      <c r="E11" s="663">
        <v>-8.4165684898777773</v>
      </c>
      <c r="F11" s="663">
        <v>-8.3055123319666659</v>
      </c>
      <c r="G11" s="663">
        <v>-7.6437313030777778</v>
      </c>
      <c r="H11" s="663">
        <v>-6.5483811084555557</v>
      </c>
      <c r="I11" s="663">
        <v>-6.4464730595888895</v>
      </c>
      <c r="J11" s="663">
        <v>-6.343585059555557</v>
      </c>
      <c r="K11" s="663">
        <v>-6.2585709023666674</v>
      </c>
      <c r="L11" s="663">
        <v>-6.1181767300888898</v>
      </c>
      <c r="M11" s="663">
        <v>-5.9006083485666672</v>
      </c>
      <c r="N11" s="663">
        <v>-5.2136778463000004</v>
      </c>
      <c r="O11" s="663">
        <v>-3.8503645061555556</v>
      </c>
      <c r="P11" s="663">
        <v>-3.3388562743999999</v>
      </c>
      <c r="Q11" s="663">
        <v>-2.7459155333333332</v>
      </c>
      <c r="R11" s="593"/>
      <c r="S11" s="91"/>
    </row>
    <row r="12" spans="1:19" s="446" customFormat="1" ht="12.75" customHeight="1">
      <c r="A12" s="416"/>
      <c r="B12" s="486"/>
      <c r="C12" s="426"/>
      <c r="D12" s="102" t="s">
        <v>153</v>
      </c>
      <c r="E12" s="663">
        <v>-46.336595225249994</v>
      </c>
      <c r="F12" s="663">
        <v>-44.567770235083337</v>
      </c>
      <c r="G12" s="663">
        <v>-44.476497414233336</v>
      </c>
      <c r="H12" s="663">
        <v>-44.870561068699999</v>
      </c>
      <c r="I12" s="663">
        <v>-43.414604947800001</v>
      </c>
      <c r="J12" s="663">
        <v>-42.864327673800005</v>
      </c>
      <c r="K12" s="663">
        <v>-42.916829310916661</v>
      </c>
      <c r="L12" s="663">
        <v>-42.226281530433333</v>
      </c>
      <c r="M12" s="663">
        <v>-41.094548500216668</v>
      </c>
      <c r="N12" s="663">
        <v>-38.892884285666668</v>
      </c>
      <c r="O12" s="663">
        <v>-39.42902517778333</v>
      </c>
      <c r="P12" s="663">
        <v>-38.3838176358</v>
      </c>
      <c r="Q12" s="663">
        <v>-38.615963947533338</v>
      </c>
      <c r="R12" s="593"/>
      <c r="S12" s="91"/>
    </row>
    <row r="13" spans="1:19" s="446" customFormat="1" ht="11.25" customHeight="1">
      <c r="A13" s="416"/>
      <c r="B13" s="486"/>
      <c r="C13" s="426"/>
      <c r="D13" s="102" t="s">
        <v>154</v>
      </c>
      <c r="E13" s="663">
        <v>-0.65397564661111129</v>
      </c>
      <c r="F13" s="663">
        <v>-1.0530853649888889</v>
      </c>
      <c r="G13" s="663">
        <v>-1.6748772321000001</v>
      </c>
      <c r="H13" s="663">
        <v>-1.8557649324777781</v>
      </c>
      <c r="I13" s="663">
        <v>-1.1976561402666668</v>
      </c>
      <c r="J13" s="663">
        <v>-1.0001429132333335</v>
      </c>
      <c r="K13" s="663">
        <v>-1.3279571734111113</v>
      </c>
      <c r="L13" s="663">
        <v>-0.9796195354555558</v>
      </c>
      <c r="M13" s="663">
        <v>-0.86340597536666674</v>
      </c>
      <c r="N13" s="663">
        <v>0.38699883298888893</v>
      </c>
      <c r="O13" s="663">
        <v>0.13522899350000001</v>
      </c>
      <c r="P13" s="663">
        <v>1.166964395277778</v>
      </c>
      <c r="Q13" s="663">
        <v>1.195866501</v>
      </c>
      <c r="R13" s="593"/>
      <c r="S13" s="91"/>
    </row>
    <row r="14" spans="1:19" s="446" customFormat="1" ht="12" customHeight="1">
      <c r="A14" s="416"/>
      <c r="B14" s="486"/>
      <c r="C14" s="426"/>
      <c r="D14" s="102" t="s">
        <v>155</v>
      </c>
      <c r="E14" s="663">
        <v>-1.7407391296666666</v>
      </c>
      <c r="F14" s="663">
        <v>0.67237491677777772</v>
      </c>
      <c r="G14" s="663">
        <v>1.3397864721111112</v>
      </c>
      <c r="H14" s="663">
        <v>0.30982412755555561</v>
      </c>
      <c r="I14" s="663">
        <v>-3.9655036555555467E-2</v>
      </c>
      <c r="J14" s="663">
        <v>-1.3088415852222222</v>
      </c>
      <c r="K14" s="663">
        <v>-1.1162573952222223</v>
      </c>
      <c r="L14" s="663">
        <v>-1.8675853538888891</v>
      </c>
      <c r="M14" s="663">
        <v>-2.2307884843333334</v>
      </c>
      <c r="N14" s="663">
        <v>-2.6344075139999998</v>
      </c>
      <c r="O14" s="663">
        <v>0.27671998177777785</v>
      </c>
      <c r="P14" s="663">
        <v>2.0037008609999996</v>
      </c>
      <c r="Q14" s="663">
        <v>3.7156425139999993</v>
      </c>
      <c r="R14" s="593"/>
      <c r="S14" s="91"/>
    </row>
    <row r="15" spans="1:19" s="446" customFormat="1" ht="10.5" customHeight="1">
      <c r="A15" s="416"/>
      <c r="B15" s="486"/>
      <c r="C15" s="426"/>
      <c r="D15" s="176"/>
      <c r="E15" s="664"/>
      <c r="F15" s="664"/>
      <c r="G15" s="664"/>
      <c r="H15" s="664"/>
      <c r="I15" s="664"/>
      <c r="J15" s="664"/>
      <c r="K15" s="664"/>
      <c r="L15" s="664"/>
      <c r="M15" s="664"/>
      <c r="N15" s="664"/>
      <c r="O15" s="664"/>
      <c r="P15" s="664"/>
      <c r="Q15" s="664"/>
      <c r="R15" s="593"/>
      <c r="S15" s="91"/>
    </row>
    <row r="16" spans="1:19" s="446" customFormat="1" ht="10.5" customHeight="1">
      <c r="A16" s="416"/>
      <c r="B16" s="486"/>
      <c r="C16" s="426"/>
      <c r="D16" s="176"/>
      <c r="E16" s="664"/>
      <c r="F16" s="664"/>
      <c r="G16" s="664"/>
      <c r="H16" s="664"/>
      <c r="I16" s="664"/>
      <c r="J16" s="664"/>
      <c r="K16" s="664"/>
      <c r="L16" s="664"/>
      <c r="M16" s="664"/>
      <c r="N16" s="664"/>
      <c r="O16" s="664"/>
      <c r="P16" s="664"/>
      <c r="Q16" s="664"/>
      <c r="R16" s="593"/>
      <c r="S16" s="91"/>
    </row>
    <row r="17" spans="1:19" s="446" customFormat="1" ht="10.5" customHeight="1">
      <c r="A17" s="416"/>
      <c r="B17" s="486"/>
      <c r="C17" s="426"/>
      <c r="D17" s="176"/>
      <c r="E17" s="664"/>
      <c r="F17" s="664"/>
      <c r="G17" s="664"/>
      <c r="H17" s="664"/>
      <c r="I17" s="664"/>
      <c r="J17" s="664"/>
      <c r="K17" s="664"/>
      <c r="L17" s="664"/>
      <c r="M17" s="664"/>
      <c r="N17" s="664"/>
      <c r="O17" s="664"/>
      <c r="P17" s="664"/>
      <c r="Q17" s="664"/>
      <c r="R17" s="593"/>
      <c r="S17" s="91"/>
    </row>
    <row r="18" spans="1:19" s="446" customFormat="1" ht="10.5" customHeight="1">
      <c r="A18" s="416"/>
      <c r="B18" s="486"/>
      <c r="C18" s="426"/>
      <c r="D18" s="176"/>
      <c r="E18" s="664"/>
      <c r="F18" s="664"/>
      <c r="G18" s="664"/>
      <c r="H18" s="664"/>
      <c r="I18" s="664"/>
      <c r="J18" s="664"/>
      <c r="K18" s="664"/>
      <c r="L18" s="664"/>
      <c r="M18" s="664"/>
      <c r="N18" s="664"/>
      <c r="O18" s="664"/>
      <c r="P18" s="664"/>
      <c r="Q18" s="664"/>
      <c r="R18" s="593"/>
      <c r="S18" s="91"/>
    </row>
    <row r="19" spans="1:19" s="446" customFormat="1" ht="10.5" customHeight="1">
      <c r="A19" s="416"/>
      <c r="B19" s="486"/>
      <c r="C19" s="426"/>
      <c r="D19" s="176"/>
      <c r="E19" s="664"/>
      <c r="F19" s="664"/>
      <c r="G19" s="664"/>
      <c r="H19" s="664"/>
      <c r="I19" s="664"/>
      <c r="J19" s="664"/>
      <c r="K19" s="664"/>
      <c r="L19" s="664"/>
      <c r="M19" s="664"/>
      <c r="N19" s="664"/>
      <c r="O19" s="664"/>
      <c r="P19" s="664"/>
      <c r="Q19" s="664"/>
      <c r="R19" s="593"/>
      <c r="S19" s="91"/>
    </row>
    <row r="20" spans="1:19" s="446" customFormat="1" ht="10.5" customHeight="1">
      <c r="A20" s="416"/>
      <c r="B20" s="486"/>
      <c r="C20" s="426"/>
      <c r="D20" s="176"/>
      <c r="E20" s="664"/>
      <c r="F20" s="664"/>
      <c r="G20" s="664"/>
      <c r="H20" s="664"/>
      <c r="I20" s="664"/>
      <c r="J20" s="664"/>
      <c r="K20" s="664"/>
      <c r="L20" s="664"/>
      <c r="M20" s="664"/>
      <c r="N20" s="664"/>
      <c r="O20" s="664"/>
      <c r="P20" s="664"/>
      <c r="Q20" s="664"/>
      <c r="R20" s="593"/>
      <c r="S20" s="91"/>
    </row>
    <row r="21" spans="1:19" s="446" customFormat="1" ht="10.5" customHeight="1">
      <c r="A21" s="416"/>
      <c r="B21" s="486"/>
      <c r="C21" s="426"/>
      <c r="D21" s="176"/>
      <c r="E21" s="664"/>
      <c r="F21" s="664"/>
      <c r="G21" s="664"/>
      <c r="H21" s="664"/>
      <c r="I21" s="664"/>
      <c r="J21" s="664"/>
      <c r="K21" s="664"/>
      <c r="L21" s="664"/>
      <c r="M21" s="664"/>
      <c r="N21" s="664"/>
      <c r="O21" s="664"/>
      <c r="P21" s="664"/>
      <c r="Q21" s="664"/>
      <c r="R21" s="593"/>
      <c r="S21" s="91"/>
    </row>
    <row r="22" spans="1:19" s="446" customFormat="1" ht="10.5" customHeight="1">
      <c r="A22" s="416"/>
      <c r="B22" s="486"/>
      <c r="C22" s="426"/>
      <c r="D22" s="176"/>
      <c r="E22" s="664"/>
      <c r="F22" s="664"/>
      <c r="G22" s="664"/>
      <c r="H22" s="664"/>
      <c r="I22" s="664"/>
      <c r="J22" s="664"/>
      <c r="K22" s="664"/>
      <c r="L22" s="664"/>
      <c r="M22" s="664"/>
      <c r="N22" s="664"/>
      <c r="O22" s="664"/>
      <c r="P22" s="664"/>
      <c r="Q22" s="664"/>
      <c r="R22" s="593"/>
      <c r="S22" s="91"/>
    </row>
    <row r="23" spans="1:19" s="446" customFormat="1" ht="10.5" customHeight="1">
      <c r="A23" s="416"/>
      <c r="B23" s="486"/>
      <c r="C23" s="426"/>
      <c r="D23" s="176"/>
      <c r="E23" s="664"/>
      <c r="F23" s="664"/>
      <c r="G23" s="664"/>
      <c r="H23" s="664"/>
      <c r="I23" s="664"/>
      <c r="J23" s="664"/>
      <c r="K23" s="664"/>
      <c r="L23" s="664"/>
      <c r="M23" s="664"/>
      <c r="N23" s="664"/>
      <c r="O23" s="664"/>
      <c r="P23" s="664"/>
      <c r="Q23" s="664"/>
      <c r="R23" s="593"/>
      <c r="S23" s="91"/>
    </row>
    <row r="24" spans="1:19" s="446" customFormat="1" ht="10.5" customHeight="1">
      <c r="A24" s="416"/>
      <c r="B24" s="486"/>
      <c r="C24" s="426"/>
      <c r="D24" s="176"/>
      <c r="E24" s="664"/>
      <c r="F24" s="664"/>
      <c r="G24" s="664"/>
      <c r="H24" s="664"/>
      <c r="I24" s="664"/>
      <c r="J24" s="664"/>
      <c r="K24" s="664"/>
      <c r="L24" s="664"/>
      <c r="M24" s="664"/>
      <c r="N24" s="664"/>
      <c r="O24" s="664"/>
      <c r="P24" s="664"/>
      <c r="Q24" s="664"/>
      <c r="R24" s="593"/>
      <c r="S24" s="91"/>
    </row>
    <row r="25" spans="1:19" s="446" customFormat="1" ht="10.5" customHeight="1">
      <c r="A25" s="416"/>
      <c r="B25" s="486"/>
      <c r="C25" s="426"/>
      <c r="D25" s="176"/>
      <c r="E25" s="664"/>
      <c r="F25" s="664"/>
      <c r="G25" s="664"/>
      <c r="H25" s="664"/>
      <c r="I25" s="664"/>
      <c r="J25" s="664"/>
      <c r="K25" s="664"/>
      <c r="L25" s="664"/>
      <c r="M25" s="664"/>
      <c r="N25" s="664"/>
      <c r="O25" s="664"/>
      <c r="P25" s="664"/>
      <c r="Q25" s="664"/>
      <c r="R25" s="593"/>
      <c r="S25" s="91"/>
    </row>
    <row r="26" spans="1:19" s="446" customFormat="1" ht="10.5" customHeight="1">
      <c r="A26" s="416"/>
      <c r="B26" s="486"/>
      <c r="C26" s="426"/>
      <c r="D26" s="176"/>
      <c r="E26" s="664"/>
      <c r="F26" s="664"/>
      <c r="G26" s="664"/>
      <c r="H26" s="664"/>
      <c r="I26" s="664"/>
      <c r="J26" s="664"/>
      <c r="K26" s="664"/>
      <c r="L26" s="664"/>
      <c r="M26" s="664"/>
      <c r="N26" s="664"/>
      <c r="O26" s="664"/>
      <c r="P26" s="664"/>
      <c r="Q26" s="664"/>
      <c r="R26" s="593"/>
      <c r="S26" s="91"/>
    </row>
    <row r="27" spans="1:19" s="446" customFormat="1" ht="10.5" customHeight="1">
      <c r="A27" s="416"/>
      <c r="B27" s="486"/>
      <c r="C27" s="426"/>
      <c r="D27" s="176"/>
      <c r="E27" s="664"/>
      <c r="F27" s="664"/>
      <c r="G27" s="664"/>
      <c r="H27" s="664"/>
      <c r="I27" s="664"/>
      <c r="J27" s="664"/>
      <c r="K27" s="664"/>
      <c r="L27" s="664"/>
      <c r="M27" s="664"/>
      <c r="N27" s="664"/>
      <c r="O27" s="664"/>
      <c r="P27" s="664"/>
      <c r="Q27" s="664"/>
      <c r="R27" s="593"/>
      <c r="S27" s="91"/>
    </row>
    <row r="28" spans="1:19" s="446" customFormat="1" ht="6" customHeight="1">
      <c r="A28" s="416"/>
      <c r="B28" s="486"/>
      <c r="C28" s="426"/>
      <c r="D28" s="176"/>
      <c r="E28" s="664"/>
      <c r="F28" s="664"/>
      <c r="G28" s="664"/>
      <c r="H28" s="664"/>
      <c r="I28" s="664"/>
      <c r="J28" s="664"/>
      <c r="K28" s="664"/>
      <c r="L28" s="664"/>
      <c r="M28" s="664"/>
      <c r="N28" s="664"/>
      <c r="O28" s="664"/>
      <c r="P28" s="664"/>
      <c r="Q28" s="664"/>
      <c r="R28" s="593"/>
      <c r="S28" s="91"/>
    </row>
    <row r="29" spans="1:19" s="661" customFormat="1" ht="15" customHeight="1">
      <c r="A29" s="660"/>
      <c r="B29" s="516"/>
      <c r="C29" s="958" t="s">
        <v>323</v>
      </c>
      <c r="D29" s="223"/>
      <c r="E29" s="665"/>
      <c r="F29" s="666"/>
      <c r="G29" s="666"/>
      <c r="H29" s="666"/>
      <c r="I29" s="666"/>
      <c r="J29" s="666"/>
      <c r="K29" s="666"/>
      <c r="L29" s="666"/>
      <c r="M29" s="666"/>
      <c r="N29" s="666"/>
      <c r="O29" s="666"/>
      <c r="P29" s="666"/>
      <c r="Q29" s="666"/>
      <c r="R29" s="726"/>
      <c r="S29" s="403"/>
    </row>
    <row r="30" spans="1:19" s="446" customFormat="1" ht="11.25" customHeight="1">
      <c r="A30" s="416"/>
      <c r="B30" s="486"/>
      <c r="C30" s="960"/>
      <c r="D30" s="102" t="s">
        <v>156</v>
      </c>
      <c r="E30" s="663">
        <v>-1.8645297942000001</v>
      </c>
      <c r="F30" s="663">
        <v>-2.3329421592333333</v>
      </c>
      <c r="G30" s="663">
        <v>-3.2721934504333334</v>
      </c>
      <c r="H30" s="663">
        <v>-3.9668875563666668</v>
      </c>
      <c r="I30" s="663">
        <v>-3.8104626655000007</v>
      </c>
      <c r="J30" s="663">
        <v>-4.0439786960333333</v>
      </c>
      <c r="K30" s="663">
        <v>-4.6048524011000005</v>
      </c>
      <c r="L30" s="663">
        <v>-4.6347728220999995</v>
      </c>
      <c r="M30" s="663">
        <v>-3.1395830072000002</v>
      </c>
      <c r="N30" s="663">
        <v>-2.4612953702666664</v>
      </c>
      <c r="O30" s="663">
        <v>-1.3620244593666666</v>
      </c>
      <c r="P30" s="663">
        <v>-0.3961634126666666</v>
      </c>
      <c r="Q30" s="663">
        <v>1.1761648341666666</v>
      </c>
      <c r="R30" s="727"/>
      <c r="S30" s="91"/>
    </row>
    <row r="31" spans="1:19" s="446" customFormat="1" ht="12.75" customHeight="1">
      <c r="A31" s="416"/>
      <c r="B31" s="486"/>
      <c r="C31" s="960"/>
      <c r="D31" s="102" t="s">
        <v>153</v>
      </c>
      <c r="E31" s="663">
        <v>-26.872673899999999</v>
      </c>
      <c r="F31" s="663">
        <v>-24.905394719333334</v>
      </c>
      <c r="G31" s="663">
        <v>-25.310507048066668</v>
      </c>
      <c r="H31" s="663">
        <v>-25.915913956899999</v>
      </c>
      <c r="I31" s="663">
        <v>-24.987001172466666</v>
      </c>
      <c r="J31" s="663">
        <v>-24.262727613033334</v>
      </c>
      <c r="K31" s="663">
        <v>-24.622196710699999</v>
      </c>
      <c r="L31" s="663">
        <v>-23.1816488212</v>
      </c>
      <c r="M31" s="663">
        <v>-21.815946676500001</v>
      </c>
      <c r="N31" s="663">
        <v>-20.830222382333336</v>
      </c>
      <c r="O31" s="663">
        <v>-22.9643455882</v>
      </c>
      <c r="P31" s="663">
        <v>-23.358543269966663</v>
      </c>
      <c r="Q31" s="663">
        <v>-24.191140671733333</v>
      </c>
      <c r="R31" s="727"/>
      <c r="S31" s="91"/>
    </row>
    <row r="32" spans="1:19" s="446" customFormat="1" ht="11.25" customHeight="1">
      <c r="A32" s="416"/>
      <c r="B32" s="486"/>
      <c r="C32" s="960"/>
      <c r="D32" s="102" t="s">
        <v>154</v>
      </c>
      <c r="E32" s="663">
        <v>-6.5283777716333331</v>
      </c>
      <c r="F32" s="663">
        <v>-5.6170189764666665</v>
      </c>
      <c r="G32" s="663">
        <v>-5.8226934342999996</v>
      </c>
      <c r="H32" s="663">
        <v>-5.5655483537333339</v>
      </c>
      <c r="I32" s="663">
        <v>-5.5066707642333341</v>
      </c>
      <c r="J32" s="663">
        <v>-4.3396112195666667</v>
      </c>
      <c r="K32" s="663">
        <v>-4.8504881748999997</v>
      </c>
      <c r="L32" s="663">
        <v>-4.5946169126666669</v>
      </c>
      <c r="M32" s="663">
        <v>-4.5310488763000007</v>
      </c>
      <c r="N32" s="663">
        <v>-3.8813858389333333</v>
      </c>
      <c r="O32" s="663">
        <v>-3.0260778662999996</v>
      </c>
      <c r="P32" s="663">
        <v>-2.7709837202666669</v>
      </c>
      <c r="Q32" s="663">
        <v>-1.9594681035333334</v>
      </c>
      <c r="R32" s="727"/>
      <c r="S32" s="91"/>
    </row>
    <row r="33" spans="1:19" s="446" customFormat="1" ht="12" customHeight="1">
      <c r="A33" s="416"/>
      <c r="B33" s="486"/>
      <c r="C33" s="960"/>
      <c r="D33" s="102" t="s">
        <v>157</v>
      </c>
      <c r="E33" s="663">
        <v>-4.2449478406666667</v>
      </c>
      <c r="F33" s="663">
        <v>-4.7920892543333338</v>
      </c>
      <c r="G33" s="663">
        <v>-5.4417936566666656</v>
      </c>
      <c r="H33" s="663">
        <v>-4.5412202626666662</v>
      </c>
      <c r="I33" s="663">
        <v>-4.326400720333333</v>
      </c>
      <c r="J33" s="663">
        <v>-1.7341630113333324</v>
      </c>
      <c r="K33" s="663">
        <v>-2.5442552539999994</v>
      </c>
      <c r="L33" s="663">
        <v>-0.11192552533333318</v>
      </c>
      <c r="M33" s="663">
        <v>-2.1113304753333337</v>
      </c>
      <c r="N33" s="663">
        <v>-1.5583057013333335</v>
      </c>
      <c r="O33" s="663">
        <v>-3.4891820893333332</v>
      </c>
      <c r="P33" s="663">
        <v>-3.1008037846666667</v>
      </c>
      <c r="Q33" s="663">
        <v>-3.535786866</v>
      </c>
      <c r="R33" s="727"/>
      <c r="S33" s="91"/>
    </row>
    <row r="34" spans="1:19" s="661" customFormat="1" ht="21" customHeight="1">
      <c r="A34" s="660"/>
      <c r="B34" s="516"/>
      <c r="C34" s="1558" t="s">
        <v>322</v>
      </c>
      <c r="D34" s="1558"/>
      <c r="E34" s="667">
        <v>16.816666666666666</v>
      </c>
      <c r="F34" s="667">
        <v>13.066666666666668</v>
      </c>
      <c r="G34" s="667">
        <v>12.5</v>
      </c>
      <c r="H34" s="667">
        <v>13.416666666666666</v>
      </c>
      <c r="I34" s="667">
        <v>14.199999999999998</v>
      </c>
      <c r="J34" s="667">
        <v>12.816666666666665</v>
      </c>
      <c r="K34" s="667">
        <v>13.666666666666666</v>
      </c>
      <c r="L34" s="667">
        <v>14.433333333333335</v>
      </c>
      <c r="M34" s="667">
        <v>15.516666666666671</v>
      </c>
      <c r="N34" s="667">
        <v>12.366666666666667</v>
      </c>
      <c r="O34" s="667">
        <v>12.816666666666668</v>
      </c>
      <c r="P34" s="667">
        <v>12.649999999999999</v>
      </c>
      <c r="Q34" s="667">
        <v>12.433333333333332</v>
      </c>
      <c r="R34" s="726"/>
      <c r="S34" s="403"/>
    </row>
    <row r="35" spans="1:19" s="672" customFormat="1" ht="16.5" customHeight="1">
      <c r="A35" s="668"/>
      <c r="B35" s="669"/>
      <c r="C35" s="363" t="s">
        <v>356</v>
      </c>
      <c r="D35" s="670"/>
      <c r="E35" s="671">
        <v>-27.616666666666671</v>
      </c>
      <c r="F35" s="671">
        <v>-25.324999999999999</v>
      </c>
      <c r="G35" s="671">
        <v>-25.5</v>
      </c>
      <c r="H35" s="671">
        <v>-24.595833333333331</v>
      </c>
      <c r="I35" s="671">
        <v>-23.991666666666664</v>
      </c>
      <c r="J35" s="671">
        <v>-22.270833333333332</v>
      </c>
      <c r="K35" s="671">
        <v>-22.345833333333331</v>
      </c>
      <c r="L35" s="671">
        <v>-21.900000000000002</v>
      </c>
      <c r="M35" s="671">
        <v>-21.212500000000002</v>
      </c>
      <c r="N35" s="671">
        <v>-19.216666666666669</v>
      </c>
      <c r="O35" s="671">
        <v>-19.370833333333334</v>
      </c>
      <c r="P35" s="671">
        <v>-19.654166666666665</v>
      </c>
      <c r="Q35" s="671">
        <v>-19.975000000000001</v>
      </c>
      <c r="R35" s="728"/>
      <c r="S35" s="404"/>
    </row>
    <row r="36" spans="1:19" s="446" customFormat="1" ht="10.5" customHeight="1">
      <c r="A36" s="416"/>
      <c r="B36" s="486"/>
      <c r="C36" s="673"/>
      <c r="D36" s="176"/>
      <c r="E36" s="674"/>
      <c r="F36" s="674"/>
      <c r="G36" s="674"/>
      <c r="H36" s="674"/>
      <c r="I36" s="674"/>
      <c r="J36" s="674"/>
      <c r="K36" s="674"/>
      <c r="L36" s="674"/>
      <c r="M36" s="674"/>
      <c r="N36" s="674"/>
      <c r="O36" s="674"/>
      <c r="P36" s="674"/>
      <c r="Q36" s="674"/>
      <c r="R36" s="727"/>
      <c r="S36" s="91"/>
    </row>
    <row r="37" spans="1:19" s="446" customFormat="1" ht="10.5" customHeight="1">
      <c r="A37" s="416"/>
      <c r="B37" s="486"/>
      <c r="C37" s="673"/>
      <c r="D37" s="176"/>
      <c r="E37" s="674"/>
      <c r="F37" s="674"/>
      <c r="G37" s="674"/>
      <c r="H37" s="674"/>
      <c r="I37" s="674"/>
      <c r="J37" s="674"/>
      <c r="K37" s="674"/>
      <c r="L37" s="674"/>
      <c r="M37" s="674"/>
      <c r="N37" s="674"/>
      <c r="O37" s="674"/>
      <c r="P37" s="674"/>
      <c r="Q37" s="674"/>
      <c r="R37" s="727"/>
      <c r="S37" s="91"/>
    </row>
    <row r="38" spans="1:19" s="446" customFormat="1" ht="10.5" customHeight="1">
      <c r="A38" s="416"/>
      <c r="B38" s="486"/>
      <c r="C38" s="673"/>
      <c r="D38" s="176"/>
      <c r="E38" s="674"/>
      <c r="F38" s="674"/>
      <c r="G38" s="674"/>
      <c r="H38" s="674"/>
      <c r="I38" s="674"/>
      <c r="J38" s="674"/>
      <c r="K38" s="674"/>
      <c r="L38" s="674"/>
      <c r="M38" s="674"/>
      <c r="N38" s="674"/>
      <c r="O38" s="674"/>
      <c r="P38" s="674"/>
      <c r="Q38" s="674"/>
      <c r="R38" s="727"/>
      <c r="S38" s="91"/>
    </row>
    <row r="39" spans="1:19" s="446" customFormat="1" ht="10.5" customHeight="1">
      <c r="A39" s="416"/>
      <c r="B39" s="486"/>
      <c r="C39" s="673"/>
      <c r="D39" s="176"/>
      <c r="E39" s="674"/>
      <c r="F39" s="674"/>
      <c r="G39" s="674"/>
      <c r="H39" s="674"/>
      <c r="I39" s="674"/>
      <c r="J39" s="674"/>
      <c r="K39" s="674"/>
      <c r="L39" s="674"/>
      <c r="M39" s="674"/>
      <c r="N39" s="674"/>
      <c r="O39" s="674"/>
      <c r="P39" s="674"/>
      <c r="Q39" s="674"/>
      <c r="R39" s="727"/>
      <c r="S39" s="91"/>
    </row>
    <row r="40" spans="1:19" s="446" customFormat="1" ht="10.5" customHeight="1">
      <c r="A40" s="416"/>
      <c r="B40" s="486"/>
      <c r="C40" s="673"/>
      <c r="D40" s="176"/>
      <c r="E40" s="674"/>
      <c r="F40" s="674"/>
      <c r="G40" s="674"/>
      <c r="H40" s="674"/>
      <c r="I40" s="674"/>
      <c r="J40" s="674"/>
      <c r="K40" s="674"/>
      <c r="L40" s="674"/>
      <c r="M40" s="674"/>
      <c r="N40" s="674"/>
      <c r="O40" s="674"/>
      <c r="P40" s="674"/>
      <c r="Q40" s="674"/>
      <c r="R40" s="727"/>
      <c r="S40" s="91"/>
    </row>
    <row r="41" spans="1:19" s="446" customFormat="1" ht="10.5" customHeight="1">
      <c r="A41" s="416"/>
      <c r="B41" s="486"/>
      <c r="C41" s="673"/>
      <c r="D41" s="176"/>
      <c r="E41" s="674"/>
      <c r="F41" s="674"/>
      <c r="G41" s="674"/>
      <c r="H41" s="674"/>
      <c r="I41" s="674"/>
      <c r="J41" s="674"/>
      <c r="K41" s="674"/>
      <c r="L41" s="674"/>
      <c r="M41" s="674"/>
      <c r="N41" s="674"/>
      <c r="O41" s="674"/>
      <c r="P41" s="674"/>
      <c r="Q41" s="674"/>
      <c r="R41" s="727"/>
      <c r="S41" s="91"/>
    </row>
    <row r="42" spans="1:19" s="446" customFormat="1" ht="10.5" customHeight="1">
      <c r="A42" s="416"/>
      <c r="B42" s="486"/>
      <c r="C42" s="673"/>
      <c r="D42" s="176"/>
      <c r="E42" s="674"/>
      <c r="F42" s="674"/>
      <c r="G42" s="674"/>
      <c r="H42" s="674"/>
      <c r="I42" s="674"/>
      <c r="J42" s="674"/>
      <c r="K42" s="674"/>
      <c r="L42" s="674"/>
      <c r="M42" s="674"/>
      <c r="N42" s="674"/>
      <c r="O42" s="674"/>
      <c r="P42" s="674"/>
      <c r="Q42" s="674"/>
      <c r="R42" s="727"/>
      <c r="S42" s="91"/>
    </row>
    <row r="43" spans="1:19" s="446" customFormat="1" ht="10.5" customHeight="1">
      <c r="A43" s="416"/>
      <c r="B43" s="486"/>
      <c r="C43" s="673"/>
      <c r="D43" s="176"/>
      <c r="E43" s="674"/>
      <c r="F43" s="674"/>
      <c r="G43" s="674"/>
      <c r="H43" s="674"/>
      <c r="I43" s="674"/>
      <c r="J43" s="674"/>
      <c r="K43" s="674"/>
      <c r="L43" s="674"/>
      <c r="M43" s="674"/>
      <c r="N43" s="674"/>
      <c r="O43" s="674"/>
      <c r="P43" s="674"/>
      <c r="Q43" s="674"/>
      <c r="R43" s="727"/>
      <c r="S43" s="91"/>
    </row>
    <row r="44" spans="1:19" s="446" customFormat="1" ht="10.5" customHeight="1">
      <c r="A44" s="416"/>
      <c r="B44" s="486"/>
      <c r="C44" s="673"/>
      <c r="D44" s="176"/>
      <c r="E44" s="674"/>
      <c r="F44" s="674"/>
      <c r="G44" s="674"/>
      <c r="H44" s="674"/>
      <c r="I44" s="674"/>
      <c r="J44" s="674"/>
      <c r="K44" s="674"/>
      <c r="L44" s="674"/>
      <c r="M44" s="674"/>
      <c r="N44" s="674"/>
      <c r="O44" s="674"/>
      <c r="P44" s="674"/>
      <c r="Q44" s="674"/>
      <c r="R44" s="727"/>
      <c r="S44" s="91"/>
    </row>
    <row r="45" spans="1:19" s="446" customFormat="1" ht="10.5" customHeight="1">
      <c r="A45" s="416"/>
      <c r="B45" s="486"/>
      <c r="C45" s="673"/>
      <c r="D45" s="176"/>
      <c r="E45" s="674"/>
      <c r="F45" s="674"/>
      <c r="G45" s="674"/>
      <c r="H45" s="674"/>
      <c r="I45" s="674"/>
      <c r="J45" s="674"/>
      <c r="K45" s="674"/>
      <c r="L45" s="674"/>
      <c r="M45" s="674"/>
      <c r="N45" s="674"/>
      <c r="O45" s="674"/>
      <c r="P45" s="674"/>
      <c r="Q45" s="674"/>
      <c r="R45" s="727"/>
      <c r="S45" s="91"/>
    </row>
    <row r="46" spans="1:19" s="446" customFormat="1" ht="10.5" customHeight="1">
      <c r="A46" s="416"/>
      <c r="B46" s="486"/>
      <c r="C46" s="673"/>
      <c r="D46" s="176"/>
      <c r="E46" s="674"/>
      <c r="F46" s="674"/>
      <c r="G46" s="674"/>
      <c r="H46" s="674"/>
      <c r="I46" s="674"/>
      <c r="J46" s="674"/>
      <c r="K46" s="674"/>
      <c r="L46" s="674"/>
      <c r="M46" s="674"/>
      <c r="N46" s="674"/>
      <c r="O46" s="674"/>
      <c r="P46" s="674"/>
      <c r="Q46" s="674"/>
      <c r="R46" s="727"/>
      <c r="S46" s="91"/>
    </row>
    <row r="47" spans="1:19" s="446" customFormat="1" ht="10.5" customHeight="1">
      <c r="A47" s="416"/>
      <c r="B47" s="486"/>
      <c r="C47" s="673"/>
      <c r="D47" s="176"/>
      <c r="E47" s="674"/>
      <c r="F47" s="674"/>
      <c r="G47" s="674"/>
      <c r="H47" s="674"/>
      <c r="I47" s="674"/>
      <c r="J47" s="674"/>
      <c r="K47" s="674"/>
      <c r="L47" s="674"/>
      <c r="M47" s="674"/>
      <c r="N47" s="674"/>
      <c r="O47" s="674"/>
      <c r="P47" s="674"/>
      <c r="Q47" s="674"/>
      <c r="R47" s="727"/>
      <c r="S47" s="91"/>
    </row>
    <row r="48" spans="1:19" s="446" customFormat="1" ht="10.5" customHeight="1">
      <c r="A48" s="416"/>
      <c r="B48" s="486"/>
      <c r="C48" s="673"/>
      <c r="D48" s="176"/>
      <c r="E48" s="674"/>
      <c r="F48" s="674"/>
      <c r="G48" s="674"/>
      <c r="H48" s="674"/>
      <c r="I48" s="674"/>
      <c r="J48" s="674"/>
      <c r="K48" s="674"/>
      <c r="L48" s="674"/>
      <c r="M48" s="674"/>
      <c r="N48" s="674"/>
      <c r="O48" s="674"/>
      <c r="P48" s="674"/>
      <c r="Q48" s="674"/>
      <c r="R48" s="727"/>
      <c r="S48" s="91"/>
    </row>
    <row r="49" spans="1:19" s="661" customFormat="1" ht="15" customHeight="1">
      <c r="A49" s="660"/>
      <c r="B49" s="516"/>
      <c r="C49" s="958" t="s">
        <v>158</v>
      </c>
      <c r="D49" s="223"/>
      <c r="E49" s="665"/>
      <c r="F49" s="666"/>
      <c r="G49" s="666"/>
      <c r="H49" s="666"/>
      <c r="I49" s="666"/>
      <c r="J49" s="666"/>
      <c r="K49" s="666"/>
      <c r="L49" s="666"/>
      <c r="M49" s="666"/>
      <c r="N49" s="666"/>
      <c r="O49" s="666"/>
      <c r="P49" s="666"/>
      <c r="Q49" s="666"/>
      <c r="R49" s="726"/>
      <c r="S49" s="403"/>
    </row>
    <row r="50" spans="1:19" s="661" customFormat="1" ht="16.5" customHeight="1">
      <c r="A50" s="660"/>
      <c r="B50" s="516"/>
      <c r="C50" s="675"/>
      <c r="D50" s="250" t="s">
        <v>321</v>
      </c>
      <c r="E50" s="671">
        <v>614.98199999999997</v>
      </c>
      <c r="F50" s="671">
        <v>611.69600000000003</v>
      </c>
      <c r="G50" s="671">
        <v>624.23</v>
      </c>
      <c r="H50" s="671">
        <v>616.62199999999996</v>
      </c>
      <c r="I50" s="671">
        <v>605.51599999999996</v>
      </c>
      <c r="J50" s="671">
        <v>598.08299999999997</v>
      </c>
      <c r="K50" s="671">
        <v>598.58100000000002</v>
      </c>
      <c r="L50" s="671">
        <v>615.654</v>
      </c>
      <c r="M50" s="671">
        <v>604.31399999999996</v>
      </c>
      <c r="N50" s="671">
        <v>590.60500000000002</v>
      </c>
      <c r="O50" s="671">
        <v>573.38199999999995</v>
      </c>
      <c r="P50" s="671">
        <v>554.07000000000005</v>
      </c>
      <c r="Q50" s="671">
        <v>536.65599999999995</v>
      </c>
      <c r="R50" s="726"/>
      <c r="S50" s="403"/>
    </row>
    <row r="51" spans="1:19" s="679" customFormat="1" ht="12" customHeight="1">
      <c r="A51" s="676"/>
      <c r="B51" s="677"/>
      <c r="C51" s="678"/>
      <c r="D51" s="717" t="s">
        <v>242</v>
      </c>
      <c r="E51" s="663">
        <v>29.228999999999999</v>
      </c>
      <c r="F51" s="663">
        <v>29.228999999999999</v>
      </c>
      <c r="G51" s="663">
        <v>27.5</v>
      </c>
      <c r="H51" s="663">
        <v>27.024000000000001</v>
      </c>
      <c r="I51" s="663">
        <v>27.509</v>
      </c>
      <c r="J51" s="663">
        <v>28.446999999999999</v>
      </c>
      <c r="K51" s="663">
        <v>27.815000000000001</v>
      </c>
      <c r="L51" s="663">
        <v>29.155999999999999</v>
      </c>
      <c r="M51" s="663">
        <v>29.009</v>
      </c>
      <c r="N51" s="663">
        <v>28.292999999999999</v>
      </c>
      <c r="O51" s="663">
        <v>26.797999999999998</v>
      </c>
      <c r="P51" s="663">
        <v>25.155999999999999</v>
      </c>
      <c r="Q51" s="663">
        <v>23.18</v>
      </c>
      <c r="R51" s="729"/>
      <c r="S51" s="91"/>
    </row>
    <row r="52" spans="1:19" s="683" customFormat="1" ht="16.5" customHeight="1">
      <c r="A52" s="680"/>
      <c r="B52" s="681"/>
      <c r="C52" s="682"/>
      <c r="D52" s="250" t="s">
        <v>319</v>
      </c>
      <c r="E52" s="671">
        <v>50.564</v>
      </c>
      <c r="F52" s="671">
        <v>57.542000000000002</v>
      </c>
      <c r="G52" s="671">
        <v>54.393999999999998</v>
      </c>
      <c r="H52" s="671">
        <v>76.7</v>
      </c>
      <c r="I52" s="671">
        <v>73.375</v>
      </c>
      <c r="J52" s="671">
        <v>62.787999999999997</v>
      </c>
      <c r="K52" s="671">
        <v>56.648000000000003</v>
      </c>
      <c r="L52" s="671">
        <v>68.881</v>
      </c>
      <c r="M52" s="671">
        <v>55.674999999999997</v>
      </c>
      <c r="N52" s="671">
        <v>60.61</v>
      </c>
      <c r="O52" s="671">
        <v>53.765000000000001</v>
      </c>
      <c r="P52" s="671">
        <v>48.152000000000001</v>
      </c>
      <c r="Q52" s="671">
        <v>53.65</v>
      </c>
      <c r="R52" s="730"/>
      <c r="S52" s="403"/>
    </row>
    <row r="53" spans="1:19" s="446" customFormat="1" ht="11.25" customHeight="1">
      <c r="A53" s="416"/>
      <c r="B53" s="486"/>
      <c r="C53" s="673"/>
      <c r="D53" s="717" t="s">
        <v>243</v>
      </c>
      <c r="E53" s="663">
        <v>-3.8469583737425705</v>
      </c>
      <c r="F53" s="663">
        <v>-8.5894930817010504</v>
      </c>
      <c r="G53" s="663">
        <v>-6.3141577678263889</v>
      </c>
      <c r="H53" s="663">
        <v>-4.3354619836360015</v>
      </c>
      <c r="I53" s="663">
        <v>-7.4611242133407307</v>
      </c>
      <c r="J53" s="663">
        <v>-8.2248045019367222</v>
      </c>
      <c r="K53" s="663">
        <v>-1.9981661851460886</v>
      </c>
      <c r="L53" s="663">
        <v>-7.1909779298822478</v>
      </c>
      <c r="M53" s="663">
        <v>-5.3033524399163205</v>
      </c>
      <c r="N53" s="663">
        <v>8.0970215801676524</v>
      </c>
      <c r="O53" s="663">
        <v>2.1934576419380125</v>
      </c>
      <c r="P53" s="663">
        <v>-3.1205359837434443</v>
      </c>
      <c r="Q53" s="663">
        <v>6.1031563958547475</v>
      </c>
      <c r="R53" s="727"/>
      <c r="S53" s="91"/>
    </row>
    <row r="54" spans="1:19" s="661" customFormat="1" ht="16.5" customHeight="1">
      <c r="A54" s="660"/>
      <c r="B54" s="516"/>
      <c r="C54" s="958" t="s">
        <v>320</v>
      </c>
      <c r="D54" s="223"/>
      <c r="E54" s="671">
        <v>13.657999999999999</v>
      </c>
      <c r="F54" s="671">
        <v>14.048</v>
      </c>
      <c r="G54" s="671">
        <v>10.401999999999999</v>
      </c>
      <c r="H54" s="671">
        <v>16.318999999999999</v>
      </c>
      <c r="I54" s="671">
        <v>15.260999999999999</v>
      </c>
      <c r="J54" s="671">
        <v>12.641999999999999</v>
      </c>
      <c r="K54" s="671">
        <v>10.614000000000001</v>
      </c>
      <c r="L54" s="671">
        <v>15.839</v>
      </c>
      <c r="M54" s="671">
        <v>13.667999999999999</v>
      </c>
      <c r="N54" s="671">
        <v>16.79</v>
      </c>
      <c r="O54" s="671">
        <v>17.645</v>
      </c>
      <c r="P54" s="671">
        <v>16.597000000000001</v>
      </c>
      <c r="Q54" s="671">
        <v>16.167999999999999</v>
      </c>
      <c r="R54" s="726"/>
      <c r="S54" s="403"/>
    </row>
    <row r="55" spans="1:19" s="446" customFormat="1" ht="9.75" customHeight="1">
      <c r="A55" s="640"/>
      <c r="B55" s="684"/>
      <c r="C55" s="685"/>
      <c r="D55" s="717" t="s">
        <v>159</v>
      </c>
      <c r="E55" s="663">
        <v>24.457809367596141</v>
      </c>
      <c r="F55" s="663">
        <v>5.6717316082443237</v>
      </c>
      <c r="G55" s="663">
        <v>-9.8535401681254964</v>
      </c>
      <c r="H55" s="663">
        <v>3.3502216592780298</v>
      </c>
      <c r="I55" s="663">
        <v>2.1007560045493978</v>
      </c>
      <c r="J55" s="663">
        <v>0.80535842436806337</v>
      </c>
      <c r="K55" s="663">
        <v>-1.8766756032171483</v>
      </c>
      <c r="L55" s="663">
        <v>10.307124451563476</v>
      </c>
      <c r="M55" s="663">
        <v>1.4172293537137337</v>
      </c>
      <c r="N55" s="663">
        <v>10.344374342797046</v>
      </c>
      <c r="O55" s="663">
        <v>24.938044324860154</v>
      </c>
      <c r="P55" s="663">
        <v>6.0985744422425325</v>
      </c>
      <c r="Q55" s="663">
        <v>18.377507687802019</v>
      </c>
      <c r="R55" s="727"/>
      <c r="S55" s="91"/>
    </row>
    <row r="56" spans="1:19" s="661" customFormat="1" ht="16.5" customHeight="1">
      <c r="A56" s="660"/>
      <c r="B56" s="516"/>
      <c r="C56" s="1558" t="s">
        <v>355</v>
      </c>
      <c r="D56" s="1558"/>
      <c r="E56" s="671">
        <v>330.13200000000001</v>
      </c>
      <c r="F56" s="671">
        <v>325.048</v>
      </c>
      <c r="G56" s="671">
        <v>320.447</v>
      </c>
      <c r="H56" s="671">
        <v>324.815</v>
      </c>
      <c r="I56" s="671">
        <v>311.26900000000001</v>
      </c>
      <c r="J56" s="671">
        <v>306.72500000000002</v>
      </c>
      <c r="K56" s="671">
        <v>306.06200000000001</v>
      </c>
      <c r="L56" s="671">
        <v>313.84699999999998</v>
      </c>
      <c r="M56" s="671">
        <v>308.31799999999998</v>
      </c>
      <c r="N56" s="671">
        <v>301.63099999999997</v>
      </c>
      <c r="O56" s="671">
        <v>291.601</v>
      </c>
      <c r="P56" s="671">
        <v>281.05900000000003</v>
      </c>
      <c r="Q56" s="671">
        <v>268.14100000000002</v>
      </c>
      <c r="R56" s="727"/>
      <c r="S56" s="403"/>
    </row>
    <row r="57" spans="1:19" s="446" customFormat="1" ht="10.5" customHeight="1">
      <c r="A57" s="416"/>
      <c r="B57" s="486"/>
      <c r="C57" s="686"/>
      <c r="D57" s="686"/>
      <c r="E57" s="687"/>
      <c r="F57" s="688"/>
      <c r="G57" s="688"/>
      <c r="H57" s="688"/>
      <c r="I57" s="688"/>
      <c r="J57" s="688"/>
      <c r="K57" s="688"/>
      <c r="L57" s="688"/>
      <c r="M57" s="688"/>
      <c r="N57" s="688"/>
      <c r="O57" s="688"/>
      <c r="P57" s="688"/>
      <c r="Q57" s="688"/>
      <c r="R57" s="727"/>
      <c r="S57" s="91"/>
    </row>
    <row r="58" spans="1:19" s="446" customFormat="1" ht="10.5" customHeight="1">
      <c r="A58" s="416"/>
      <c r="B58" s="486"/>
      <c r="C58" s="673"/>
      <c r="D58" s="176"/>
      <c r="E58" s="664"/>
      <c r="F58" s="664"/>
      <c r="G58" s="664"/>
      <c r="H58" s="664"/>
      <c r="I58" s="664"/>
      <c r="J58" s="664"/>
      <c r="K58" s="664"/>
      <c r="L58" s="664"/>
      <c r="M58" s="664"/>
      <c r="N58" s="664"/>
      <c r="O58" s="664"/>
      <c r="P58" s="664"/>
      <c r="Q58" s="664"/>
      <c r="R58" s="727"/>
      <c r="S58" s="91"/>
    </row>
    <row r="59" spans="1:19" s="446" customFormat="1" ht="10.5" customHeight="1">
      <c r="A59" s="416"/>
      <c r="B59" s="486"/>
      <c r="C59" s="673"/>
      <c r="D59" s="176"/>
      <c r="E59" s="674"/>
      <c r="F59" s="674"/>
      <c r="G59" s="674"/>
      <c r="H59" s="674"/>
      <c r="I59" s="674"/>
      <c r="J59" s="674"/>
      <c r="K59" s="674"/>
      <c r="L59" s="674"/>
      <c r="M59" s="674"/>
      <c r="N59" s="674"/>
      <c r="O59" s="674"/>
      <c r="P59" s="674"/>
      <c r="Q59" s="674"/>
      <c r="R59" s="727"/>
      <c r="S59" s="91"/>
    </row>
    <row r="60" spans="1:19" s="446" customFormat="1" ht="10.5" customHeight="1">
      <c r="A60" s="416"/>
      <c r="B60" s="486"/>
      <c r="C60" s="673"/>
      <c r="D60" s="176"/>
      <c r="E60" s="674"/>
      <c r="F60" s="674"/>
      <c r="G60" s="674"/>
      <c r="H60" s="674"/>
      <c r="I60" s="674"/>
      <c r="J60" s="674"/>
      <c r="K60" s="674"/>
      <c r="L60" s="674"/>
      <c r="M60" s="674"/>
      <c r="N60" s="674"/>
      <c r="O60" s="674"/>
      <c r="P60" s="674"/>
      <c r="Q60" s="674"/>
      <c r="R60" s="727"/>
      <c r="S60" s="91"/>
    </row>
    <row r="61" spans="1:19" s="446" customFormat="1" ht="10.5" customHeight="1">
      <c r="A61" s="416"/>
      <c r="B61" s="486"/>
      <c r="C61" s="673"/>
      <c r="D61" s="176"/>
      <c r="E61" s="674"/>
      <c r="F61" s="674"/>
      <c r="G61" s="674"/>
      <c r="H61" s="674"/>
      <c r="I61" s="674"/>
      <c r="J61" s="674"/>
      <c r="K61" s="674"/>
      <c r="L61" s="674"/>
      <c r="M61" s="674"/>
      <c r="N61" s="674"/>
      <c r="O61" s="674"/>
      <c r="P61" s="674"/>
      <c r="Q61" s="674"/>
      <c r="R61" s="727"/>
      <c r="S61" s="91"/>
    </row>
    <row r="62" spans="1:19" s="446" customFormat="1" ht="10.5" customHeight="1">
      <c r="A62" s="416"/>
      <c r="B62" s="486"/>
      <c r="C62" s="673"/>
      <c r="D62" s="176"/>
      <c r="E62" s="674"/>
      <c r="F62" s="674"/>
      <c r="G62" s="674"/>
      <c r="H62" s="674"/>
      <c r="I62" s="674"/>
      <c r="J62" s="674"/>
      <c r="K62" s="674"/>
      <c r="L62" s="674"/>
      <c r="M62" s="674"/>
      <c r="N62" s="674"/>
      <c r="O62" s="674"/>
      <c r="P62" s="674"/>
      <c r="Q62" s="674"/>
      <c r="R62" s="727"/>
      <c r="S62" s="91"/>
    </row>
    <row r="63" spans="1:19" s="446" customFormat="1" ht="10.5" customHeight="1">
      <c r="A63" s="416"/>
      <c r="B63" s="486"/>
      <c r="C63" s="673"/>
      <c r="D63" s="176"/>
      <c r="E63" s="674"/>
      <c r="F63" s="674"/>
      <c r="G63" s="674"/>
      <c r="H63" s="674"/>
      <c r="I63" s="674"/>
      <c r="J63" s="674"/>
      <c r="K63" s="674"/>
      <c r="L63" s="674"/>
      <c r="M63" s="674"/>
      <c r="N63" s="674"/>
      <c r="O63" s="674"/>
      <c r="P63" s="674"/>
      <c r="Q63" s="674"/>
      <c r="R63" s="727"/>
      <c r="S63" s="91"/>
    </row>
    <row r="64" spans="1:19" s="446" customFormat="1" ht="10.5" customHeight="1">
      <c r="A64" s="416"/>
      <c r="B64" s="486"/>
      <c r="C64" s="673"/>
      <c r="D64" s="176"/>
      <c r="E64" s="674"/>
      <c r="F64" s="674"/>
      <c r="G64" s="674"/>
      <c r="H64" s="674"/>
      <c r="I64" s="674"/>
      <c r="J64" s="674"/>
      <c r="K64" s="674"/>
      <c r="L64" s="674"/>
      <c r="M64" s="674"/>
      <c r="N64" s="674"/>
      <c r="O64" s="674"/>
      <c r="P64" s="674"/>
      <c r="Q64" s="674"/>
      <c r="R64" s="727"/>
      <c r="S64" s="91"/>
    </row>
    <row r="65" spans="1:19" s="446" customFormat="1" ht="10.5" customHeight="1">
      <c r="A65" s="416"/>
      <c r="B65" s="486"/>
      <c r="C65" s="673"/>
      <c r="D65" s="176"/>
      <c r="E65" s="674"/>
      <c r="F65" s="674"/>
      <c r="G65" s="674"/>
      <c r="H65" s="674"/>
      <c r="I65" s="674"/>
      <c r="J65" s="674"/>
      <c r="K65" s="674"/>
      <c r="L65" s="674"/>
      <c r="M65" s="674"/>
      <c r="N65" s="674"/>
      <c r="O65" s="674"/>
      <c r="P65" s="674"/>
      <c r="Q65" s="674"/>
      <c r="R65" s="727"/>
      <c r="S65" s="91"/>
    </row>
    <row r="66" spans="1:19" s="446" customFormat="1" ht="10.5" customHeight="1">
      <c r="A66" s="416"/>
      <c r="B66" s="486"/>
      <c r="C66" s="673"/>
      <c r="D66" s="176"/>
      <c r="E66" s="674"/>
      <c r="F66" s="674"/>
      <c r="G66" s="674"/>
      <c r="H66" s="674"/>
      <c r="I66" s="674"/>
      <c r="J66" s="674"/>
      <c r="K66" s="674"/>
      <c r="L66" s="674"/>
      <c r="M66" s="674"/>
      <c r="N66" s="674"/>
      <c r="O66" s="674"/>
      <c r="P66" s="674"/>
      <c r="Q66" s="674"/>
      <c r="R66" s="727"/>
      <c r="S66" s="91"/>
    </row>
    <row r="67" spans="1:19" s="446" customFormat="1" ht="10.5" customHeight="1">
      <c r="A67" s="416"/>
      <c r="B67" s="486"/>
      <c r="C67" s="673"/>
      <c r="D67" s="176"/>
      <c r="E67" s="674"/>
      <c r="F67" s="674"/>
      <c r="G67" s="674"/>
      <c r="H67" s="674"/>
      <c r="I67" s="674"/>
      <c r="J67" s="674"/>
      <c r="K67" s="674"/>
      <c r="L67" s="674"/>
      <c r="M67" s="674"/>
      <c r="N67" s="674"/>
      <c r="O67" s="674"/>
      <c r="P67" s="674"/>
      <c r="Q67" s="674"/>
      <c r="R67" s="727"/>
      <c r="S67" s="91"/>
    </row>
    <row r="68" spans="1:19" s="446" customFormat="1" ht="10.5" customHeight="1">
      <c r="A68" s="416"/>
      <c r="B68" s="486"/>
      <c r="C68" s="673"/>
      <c r="D68" s="176"/>
      <c r="E68" s="674"/>
      <c r="F68" s="674"/>
      <c r="G68" s="674"/>
      <c r="H68" s="674"/>
      <c r="I68" s="674"/>
      <c r="J68" s="674"/>
      <c r="K68" s="674"/>
      <c r="L68" s="674"/>
      <c r="M68" s="674"/>
      <c r="N68" s="674"/>
      <c r="O68" s="674"/>
      <c r="P68" s="674"/>
      <c r="Q68" s="674"/>
      <c r="R68" s="727"/>
      <c r="S68" s="91"/>
    </row>
    <row r="69" spans="1:19" s="446" customFormat="1" ht="10.5" customHeight="1">
      <c r="A69" s="416"/>
      <c r="B69" s="486"/>
      <c r="C69" s="673"/>
      <c r="D69" s="176"/>
      <c r="E69" s="674"/>
      <c r="F69" s="674"/>
      <c r="G69" s="674"/>
      <c r="H69" s="674"/>
      <c r="I69" s="674"/>
      <c r="J69" s="674"/>
      <c r="K69" s="674"/>
      <c r="L69" s="674"/>
      <c r="M69" s="674"/>
      <c r="N69" s="674"/>
      <c r="O69" s="674"/>
      <c r="P69" s="674"/>
      <c r="Q69" s="674"/>
      <c r="R69" s="727"/>
      <c r="S69" s="91"/>
    </row>
    <row r="70" spans="1:19" s="446" customFormat="1" ht="20.25" customHeight="1">
      <c r="A70" s="416"/>
      <c r="B70" s="486"/>
      <c r="C70" s="1554" t="s">
        <v>452</v>
      </c>
      <c r="D70" s="1554"/>
      <c r="E70" s="1554"/>
      <c r="F70" s="1554"/>
      <c r="G70" s="1554"/>
      <c r="H70" s="1554"/>
      <c r="I70" s="1554"/>
      <c r="J70" s="1554"/>
      <c r="K70" s="1554"/>
      <c r="L70" s="1554"/>
      <c r="M70" s="1554"/>
      <c r="N70" s="1554"/>
      <c r="O70" s="1554"/>
      <c r="P70" s="1554"/>
      <c r="Q70" s="1554"/>
      <c r="R70" s="727"/>
      <c r="S70" s="91"/>
    </row>
    <row r="71" spans="1:19" s="446" customFormat="1" ht="15.75" customHeight="1">
      <c r="A71" s="416"/>
      <c r="B71" s="486"/>
      <c r="C71" s="1555" t="s">
        <v>241</v>
      </c>
      <c r="D71" s="1555"/>
      <c r="E71" s="1555"/>
      <c r="F71" s="1555"/>
      <c r="G71" s="1555"/>
      <c r="H71" s="1555"/>
      <c r="I71" s="1555"/>
      <c r="J71" s="1555"/>
      <c r="K71" s="1555"/>
      <c r="L71" s="1555"/>
      <c r="M71" s="1555"/>
      <c r="N71" s="1555"/>
      <c r="O71" s="1555"/>
      <c r="P71" s="1555"/>
      <c r="Q71" s="1555"/>
      <c r="R71" s="727"/>
      <c r="S71" s="91"/>
    </row>
    <row r="72" spans="1:19">
      <c r="A72" s="416"/>
      <c r="B72" s="689">
        <v>20</v>
      </c>
      <c r="C72" s="1527">
        <v>42186</v>
      </c>
      <c r="D72" s="1527"/>
      <c r="E72" s="654"/>
      <c r="F72" s="690"/>
      <c r="G72" s="690"/>
      <c r="H72" s="690"/>
      <c r="I72" s="690"/>
      <c r="J72" s="691"/>
      <c r="K72" s="691"/>
      <c r="L72" s="691"/>
      <c r="M72" s="691"/>
      <c r="N72" s="692"/>
      <c r="O72" s="692"/>
      <c r="P72" s="692"/>
      <c r="Q72" s="959"/>
      <c r="R72" s="731"/>
      <c r="S72" s="959"/>
    </row>
  </sheetData>
  <mergeCells count="9">
    <mergeCell ref="C70:Q70"/>
    <mergeCell ref="C71:Q71"/>
    <mergeCell ref="C72:D72"/>
    <mergeCell ref="E1:Q1"/>
    <mergeCell ref="P3:Q3"/>
    <mergeCell ref="C34:D34"/>
    <mergeCell ref="C56:D56"/>
    <mergeCell ref="E6:K6"/>
    <mergeCell ref="L6:Q6"/>
  </mergeCells>
  <conditionalFormatting sqref="E7:Q7">
    <cfRule type="cellIs" dxfId="5"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sheetPr codeName="Folha8" enableFormatConditionsCalculation="0">
    <tabColor theme="9"/>
  </sheetPr>
  <dimension ref="A1:O53"/>
  <sheetViews>
    <sheetView showRuler="0" workbookViewId="0"/>
  </sheetViews>
  <sheetFormatPr defaultRowHeight="12.75"/>
  <cols>
    <col min="1" max="1" width="1" customWidth="1"/>
    <col min="2" max="2" width="2.5703125" customWidth="1"/>
    <col min="3" max="3" width="3" customWidth="1"/>
    <col min="4" max="4" width="16.7109375" customWidth="1"/>
    <col min="5" max="5" width="0.5703125" customWidth="1"/>
    <col min="6" max="6" width="13" customWidth="1"/>
    <col min="7" max="7" width="5.140625" customWidth="1"/>
    <col min="8" max="8" width="2.5703125" customWidth="1"/>
    <col min="9" max="9" width="15.28515625" customWidth="1"/>
    <col min="10" max="10" width="5.28515625" customWidth="1"/>
    <col min="11" max="11" width="10.140625" customWidth="1"/>
    <col min="12" max="12" width="20.7109375" customWidth="1"/>
    <col min="13" max="13" width="2.7109375" customWidth="1"/>
    <col min="14" max="14" width="2.42578125" customWidth="1"/>
    <col min="15" max="15" width="1" customWidth="1"/>
  </cols>
  <sheetData>
    <row r="1" spans="1:15" ht="13.5" customHeight="1">
      <c r="A1" s="4"/>
      <c r="B1" s="219"/>
      <c r="C1" s="219"/>
      <c r="D1" s="219"/>
      <c r="E1" s="218"/>
      <c r="F1" s="1330" t="s">
        <v>43</v>
      </c>
      <c r="G1" s="1330"/>
      <c r="H1" s="1330"/>
      <c r="I1" s="7"/>
      <c r="J1" s="7"/>
      <c r="K1" s="7"/>
      <c r="L1" s="7"/>
      <c r="M1" s="7"/>
      <c r="N1" s="7"/>
      <c r="O1" s="7"/>
    </row>
    <row r="2" spans="1:15" ht="13.5" customHeight="1">
      <c r="A2" s="4"/>
      <c r="B2" s="224"/>
      <c r="C2" s="1336"/>
      <c r="D2" s="1336"/>
      <c r="E2" s="1336"/>
      <c r="F2" s="1336"/>
      <c r="G2" s="1336"/>
      <c r="H2" s="7"/>
      <c r="I2" s="7"/>
      <c r="J2" s="7"/>
      <c r="K2" s="7"/>
      <c r="L2" s="7"/>
      <c r="M2" s="7"/>
      <c r="N2" s="7"/>
      <c r="O2" s="7"/>
    </row>
    <row r="3" spans="1:15">
      <c r="A3" s="4"/>
      <c r="B3" s="225"/>
      <c r="C3" s="1336"/>
      <c r="D3" s="1336"/>
      <c r="E3" s="1336"/>
      <c r="F3" s="1336"/>
      <c r="G3" s="1336"/>
      <c r="H3" s="1"/>
      <c r="I3" s="7"/>
      <c r="J3" s="7"/>
      <c r="K3" s="7"/>
      <c r="L3" s="7"/>
      <c r="M3" s="7"/>
      <c r="N3" s="7"/>
      <c r="O3" s="4"/>
    </row>
    <row r="4" spans="1:15" ht="12.75" customHeight="1">
      <c r="A4" s="4"/>
      <c r="B4" s="227"/>
      <c r="C4" s="1328" t="s">
        <v>48</v>
      </c>
      <c r="D4" s="1329"/>
      <c r="E4" s="1329"/>
      <c r="F4" s="1329"/>
      <c r="G4" s="1329"/>
      <c r="H4" s="1329"/>
      <c r="I4" s="7"/>
      <c r="J4" s="7"/>
      <c r="K4" s="7"/>
      <c r="L4" s="7"/>
      <c r="M4" s="20"/>
      <c r="N4" s="7"/>
      <c r="O4" s="4"/>
    </row>
    <row r="5" spans="1:15" s="10" customFormat="1" ht="16.5" customHeight="1">
      <c r="A5" s="9"/>
      <c r="B5" s="226"/>
      <c r="C5" s="1329"/>
      <c r="D5" s="1329"/>
      <c r="E5" s="1329"/>
      <c r="F5" s="1329"/>
      <c r="G5" s="1329"/>
      <c r="H5" s="1329"/>
      <c r="I5" s="7"/>
      <c r="J5" s="7"/>
      <c r="K5" s="7"/>
      <c r="L5" s="7"/>
      <c r="M5" s="20"/>
      <c r="N5" s="7"/>
      <c r="O5" s="9"/>
    </row>
    <row r="6" spans="1:15" ht="11.25" customHeight="1">
      <c r="A6" s="4"/>
      <c r="B6" s="227"/>
      <c r="C6" s="1329"/>
      <c r="D6" s="1329"/>
      <c r="E6" s="1329"/>
      <c r="F6" s="1329"/>
      <c r="G6" s="1329"/>
      <c r="H6" s="1329"/>
      <c r="I6" s="7"/>
      <c r="J6" s="7"/>
      <c r="K6" s="7"/>
      <c r="L6" s="7"/>
      <c r="M6" s="20"/>
      <c r="N6" s="7"/>
      <c r="O6" s="4"/>
    </row>
    <row r="7" spans="1:15" ht="11.25" customHeight="1">
      <c r="A7" s="4"/>
      <c r="B7" s="227"/>
      <c r="C7" s="1329"/>
      <c r="D7" s="1329"/>
      <c r="E7" s="1329"/>
      <c r="F7" s="1329"/>
      <c r="G7" s="1329"/>
      <c r="H7" s="1329"/>
      <c r="I7" s="7"/>
      <c r="J7" s="7"/>
      <c r="K7" s="7"/>
      <c r="L7" s="7"/>
      <c r="M7" s="20"/>
      <c r="N7" s="7"/>
      <c r="O7" s="4"/>
    </row>
    <row r="8" spans="1:15" ht="117" customHeight="1">
      <c r="A8" s="4"/>
      <c r="B8" s="227"/>
      <c r="C8" s="1329"/>
      <c r="D8" s="1329"/>
      <c r="E8" s="1329"/>
      <c r="F8" s="1329"/>
      <c r="G8" s="1329"/>
      <c r="H8" s="1329"/>
      <c r="I8" s="7"/>
      <c r="J8" s="7"/>
      <c r="K8" s="7"/>
      <c r="L8" s="7"/>
      <c r="M8" s="20"/>
      <c r="N8" s="7"/>
      <c r="O8" s="4"/>
    </row>
    <row r="9" spans="1:15" ht="10.5" customHeight="1">
      <c r="A9" s="4"/>
      <c r="B9" s="227"/>
      <c r="C9" s="1329"/>
      <c r="D9" s="1329"/>
      <c r="E9" s="1329"/>
      <c r="F9" s="1329"/>
      <c r="G9" s="1329"/>
      <c r="H9" s="1329"/>
      <c r="I9" s="7"/>
      <c r="J9" s="7"/>
      <c r="K9" s="7"/>
      <c r="L9" s="7"/>
      <c r="M9" s="20"/>
      <c r="N9" s="5"/>
      <c r="O9" s="4"/>
    </row>
    <row r="10" spans="1:15" ht="11.25" customHeight="1">
      <c r="A10" s="4"/>
      <c r="B10" s="227"/>
      <c r="C10" s="1329"/>
      <c r="D10" s="1329"/>
      <c r="E10" s="1329"/>
      <c r="F10" s="1329"/>
      <c r="G10" s="1329"/>
      <c r="H10" s="1329"/>
      <c r="I10" s="7"/>
      <c r="J10" s="7"/>
      <c r="K10" s="7"/>
      <c r="L10" s="7"/>
      <c r="M10" s="20"/>
      <c r="N10" s="5"/>
      <c r="O10" s="4"/>
    </row>
    <row r="11" spans="1:15" ht="3.75" customHeight="1">
      <c r="A11" s="4"/>
      <c r="B11" s="227"/>
      <c r="C11" s="1329"/>
      <c r="D11" s="1329"/>
      <c r="E11" s="1329"/>
      <c r="F11" s="1329"/>
      <c r="G11" s="1329"/>
      <c r="H11" s="1329"/>
      <c r="I11" s="7"/>
      <c r="J11" s="7"/>
      <c r="K11" s="7"/>
      <c r="L11" s="7"/>
      <c r="M11" s="20"/>
      <c r="N11" s="5"/>
      <c r="O11" s="4"/>
    </row>
    <row r="12" spans="1:15" ht="11.25" customHeight="1">
      <c r="A12" s="4"/>
      <c r="B12" s="227"/>
      <c r="C12" s="1329"/>
      <c r="D12" s="1329"/>
      <c r="E12" s="1329"/>
      <c r="F12" s="1329"/>
      <c r="G12" s="1329"/>
      <c r="H12" s="1329"/>
      <c r="I12" s="7"/>
      <c r="J12" s="7"/>
      <c r="K12" s="7"/>
      <c r="L12" s="7"/>
      <c r="M12" s="20"/>
      <c r="N12" s="5"/>
      <c r="O12" s="4"/>
    </row>
    <row r="13" spans="1:15" ht="11.25" customHeight="1">
      <c r="A13" s="4"/>
      <c r="B13" s="227"/>
      <c r="C13" s="1329"/>
      <c r="D13" s="1329"/>
      <c r="E13" s="1329"/>
      <c r="F13" s="1329"/>
      <c r="G13" s="1329"/>
      <c r="H13" s="1329"/>
      <c r="I13" s="7"/>
      <c r="J13" s="7"/>
      <c r="K13" s="7"/>
      <c r="L13" s="7"/>
      <c r="M13" s="20"/>
      <c r="N13" s="5"/>
      <c r="O13" s="4"/>
    </row>
    <row r="14" spans="1:15" ht="15.75" customHeight="1">
      <c r="A14" s="4"/>
      <c r="B14" s="227"/>
      <c r="C14" s="1329"/>
      <c r="D14" s="1329"/>
      <c r="E14" s="1329"/>
      <c r="F14" s="1329"/>
      <c r="G14" s="1329"/>
      <c r="H14" s="1329"/>
      <c r="I14" s="7"/>
      <c r="J14" s="7"/>
      <c r="K14" s="7"/>
      <c r="L14" s="7"/>
      <c r="M14" s="20"/>
      <c r="N14" s="5"/>
      <c r="O14" s="4"/>
    </row>
    <row r="15" spans="1:15" ht="22.5" customHeight="1">
      <c r="A15" s="4"/>
      <c r="B15" s="227"/>
      <c r="C15" s="1329"/>
      <c r="D15" s="1329"/>
      <c r="E15" s="1329"/>
      <c r="F15" s="1329"/>
      <c r="G15" s="1329"/>
      <c r="H15" s="1329"/>
      <c r="I15" s="7"/>
      <c r="J15" s="7"/>
      <c r="K15" s="7"/>
      <c r="L15" s="7"/>
      <c r="M15" s="20"/>
      <c r="N15" s="5"/>
      <c r="O15" s="4"/>
    </row>
    <row r="16" spans="1:15" ht="11.25" customHeight="1">
      <c r="A16" s="4"/>
      <c r="B16" s="227"/>
      <c r="C16" s="1329"/>
      <c r="D16" s="1329"/>
      <c r="E16" s="1329"/>
      <c r="F16" s="1329"/>
      <c r="G16" s="1329"/>
      <c r="H16" s="1329"/>
      <c r="I16" s="7"/>
      <c r="J16" s="7"/>
      <c r="K16" s="7"/>
      <c r="L16" s="7"/>
      <c r="M16" s="20"/>
      <c r="N16" s="5"/>
      <c r="O16" s="4"/>
    </row>
    <row r="17" spans="1:15" ht="11.25" customHeight="1">
      <c r="A17" s="4"/>
      <c r="B17" s="227"/>
      <c r="C17" s="1329"/>
      <c r="D17" s="1329"/>
      <c r="E17" s="1329"/>
      <c r="F17" s="1329"/>
      <c r="G17" s="1329"/>
      <c r="H17" s="1329"/>
      <c r="I17" s="7"/>
      <c r="J17" s="7"/>
      <c r="K17" s="7"/>
      <c r="L17" s="7"/>
      <c r="M17" s="20"/>
      <c r="N17" s="5"/>
      <c r="O17" s="4"/>
    </row>
    <row r="18" spans="1:15" ht="11.25" customHeight="1">
      <c r="A18" s="4"/>
      <c r="B18" s="227"/>
      <c r="C18" s="1329"/>
      <c r="D18" s="1329"/>
      <c r="E18" s="1329"/>
      <c r="F18" s="1329"/>
      <c r="G18" s="1329"/>
      <c r="H18" s="1329"/>
      <c r="I18" s="8"/>
      <c r="J18" s="8"/>
      <c r="K18" s="8"/>
      <c r="L18" s="8"/>
      <c r="M18" s="8"/>
      <c r="N18" s="5"/>
      <c r="O18" s="4"/>
    </row>
    <row r="19" spans="1:15" ht="11.25" customHeight="1">
      <c r="A19" s="4"/>
      <c r="B19" s="227"/>
      <c r="C19" s="1329"/>
      <c r="D19" s="1329"/>
      <c r="E19" s="1329"/>
      <c r="F19" s="1329"/>
      <c r="G19" s="1329"/>
      <c r="H19" s="1329"/>
      <c r="I19" s="21"/>
      <c r="J19" s="21"/>
      <c r="K19" s="21"/>
      <c r="L19" s="21"/>
      <c r="M19" s="21"/>
      <c r="N19" s="5"/>
      <c r="O19" s="4"/>
    </row>
    <row r="20" spans="1:15" ht="11.25" customHeight="1">
      <c r="A20" s="4"/>
      <c r="B20" s="227"/>
      <c r="C20" s="1329"/>
      <c r="D20" s="1329"/>
      <c r="E20" s="1329"/>
      <c r="F20" s="1329"/>
      <c r="G20" s="1329"/>
      <c r="H20" s="1329"/>
      <c r="I20" s="14"/>
      <c r="J20" s="14"/>
      <c r="K20" s="14"/>
      <c r="L20" s="14"/>
      <c r="M20" s="14"/>
      <c r="N20" s="5"/>
      <c r="O20" s="4"/>
    </row>
    <row r="21" spans="1:15" ht="11.25" customHeight="1">
      <c r="A21" s="4"/>
      <c r="B21" s="227"/>
      <c r="C21" s="1329"/>
      <c r="D21" s="1329"/>
      <c r="E21" s="1329"/>
      <c r="F21" s="1329"/>
      <c r="G21" s="1329"/>
      <c r="H21" s="1329"/>
      <c r="I21" s="14"/>
      <c r="J21" s="14"/>
      <c r="K21" s="14"/>
      <c r="L21" s="14"/>
      <c r="M21" s="14"/>
      <c r="N21" s="5"/>
      <c r="O21" s="4"/>
    </row>
    <row r="22" spans="1:15" ht="12" customHeight="1">
      <c r="A22" s="4"/>
      <c r="B22" s="227"/>
      <c r="C22" s="27"/>
      <c r="D22" s="27"/>
      <c r="E22" s="27"/>
      <c r="F22" s="27"/>
      <c r="G22" s="27"/>
      <c r="H22" s="27"/>
      <c r="I22" s="16"/>
      <c r="J22" s="16"/>
      <c r="K22" s="16"/>
      <c r="L22" s="16"/>
      <c r="M22" s="16"/>
      <c r="N22" s="5"/>
      <c r="O22" s="4"/>
    </row>
    <row r="23" spans="1:15" ht="27.75" customHeight="1">
      <c r="A23" s="4"/>
      <c r="B23" s="227"/>
      <c r="C23" s="27"/>
      <c r="D23" s="27"/>
      <c r="E23" s="27"/>
      <c r="F23" s="27"/>
      <c r="G23" s="27"/>
      <c r="H23" s="27"/>
      <c r="I23" s="14"/>
      <c r="J23" s="14"/>
      <c r="K23" s="14"/>
      <c r="L23" s="14"/>
      <c r="M23" s="14"/>
      <c r="N23" s="5"/>
      <c r="O23" s="4"/>
    </row>
    <row r="24" spans="1:15" ht="18" customHeight="1">
      <c r="A24" s="4"/>
      <c r="B24" s="227"/>
      <c r="C24" s="12"/>
      <c r="D24" s="16"/>
      <c r="E24" s="18"/>
      <c r="F24" s="16"/>
      <c r="G24" s="13"/>
      <c r="H24" s="16"/>
      <c r="I24" s="16"/>
      <c r="J24" s="16"/>
      <c r="K24" s="16"/>
      <c r="L24" s="16"/>
      <c r="M24" s="16"/>
      <c r="N24" s="5"/>
      <c r="O24" s="4"/>
    </row>
    <row r="25" spans="1:15" ht="18" customHeight="1">
      <c r="A25" s="4"/>
      <c r="B25" s="227"/>
      <c r="C25" s="15"/>
      <c r="D25" s="16"/>
      <c r="E25" s="11"/>
      <c r="F25" s="14"/>
      <c r="G25" s="13"/>
      <c r="H25" s="14"/>
      <c r="I25" s="14"/>
      <c r="J25" s="14"/>
      <c r="K25" s="14"/>
      <c r="L25" s="14"/>
      <c r="M25" s="14"/>
      <c r="N25" s="5"/>
      <c r="O25" s="4"/>
    </row>
    <row r="26" spans="1:15">
      <c r="A26" s="4"/>
      <c r="B26" s="227"/>
      <c r="C26" s="15"/>
      <c r="D26" s="16"/>
      <c r="E26" s="11"/>
      <c r="F26" s="14"/>
      <c r="G26" s="13"/>
      <c r="H26" s="14"/>
      <c r="I26" s="14"/>
      <c r="J26" s="14"/>
      <c r="K26" s="14"/>
      <c r="L26" s="14"/>
      <c r="M26" s="14"/>
      <c r="N26" s="5"/>
      <c r="O26" s="4"/>
    </row>
    <row r="27" spans="1:15" ht="13.5" customHeight="1">
      <c r="A27" s="4"/>
      <c r="B27" s="227"/>
      <c r="C27" s="15"/>
      <c r="D27" s="16"/>
      <c r="E27" s="11"/>
      <c r="F27" s="14"/>
      <c r="G27" s="13"/>
      <c r="H27" s="314"/>
      <c r="I27" s="315" t="s">
        <v>42</v>
      </c>
      <c r="J27" s="316"/>
      <c r="K27" s="316"/>
      <c r="L27" s="317"/>
      <c r="M27" s="317"/>
      <c r="N27" s="5"/>
      <c r="O27" s="4"/>
    </row>
    <row r="28" spans="1:15" ht="10.5" customHeight="1">
      <c r="A28" s="4"/>
      <c r="B28" s="227"/>
      <c r="C28" s="12"/>
      <c r="D28" s="16"/>
      <c r="E28" s="18"/>
      <c r="F28" s="16"/>
      <c r="G28" s="13"/>
      <c r="H28" s="16"/>
      <c r="I28" s="318"/>
      <c r="J28" s="318"/>
      <c r="K28" s="318"/>
      <c r="L28" s="318"/>
      <c r="M28" s="492"/>
      <c r="N28" s="319"/>
      <c r="O28" s="4"/>
    </row>
    <row r="29" spans="1:15" ht="16.5" customHeight="1">
      <c r="A29" s="4"/>
      <c r="B29" s="227"/>
      <c r="C29" s="12"/>
      <c r="D29" s="16"/>
      <c r="E29" s="18"/>
      <c r="F29" s="16"/>
      <c r="G29" s="13"/>
      <c r="H29" s="16"/>
      <c r="I29" s="16" t="s">
        <v>389</v>
      </c>
      <c r="J29" s="16"/>
      <c r="K29" s="16"/>
      <c r="L29" s="16"/>
      <c r="M29" s="492"/>
      <c r="N29" s="320"/>
      <c r="O29" s="4"/>
    </row>
    <row r="30" spans="1:15" ht="10.5" customHeight="1">
      <c r="A30" s="4"/>
      <c r="B30" s="227"/>
      <c r="C30" s="12"/>
      <c r="D30" s="16"/>
      <c r="E30" s="18"/>
      <c r="F30" s="16"/>
      <c r="G30" s="13"/>
      <c r="H30" s="16"/>
      <c r="I30" s="16"/>
      <c r="J30" s="16"/>
      <c r="K30" s="16"/>
      <c r="L30" s="16"/>
      <c r="M30" s="492"/>
      <c r="N30" s="320"/>
      <c r="O30" s="4"/>
    </row>
    <row r="31" spans="1:15" ht="16.5" customHeight="1">
      <c r="A31" s="4"/>
      <c r="B31" s="227"/>
      <c r="C31" s="15"/>
      <c r="D31" s="16"/>
      <c r="E31" s="11"/>
      <c r="F31" s="14"/>
      <c r="G31" s="13"/>
      <c r="H31" s="14"/>
      <c r="I31" s="1327" t="s">
        <v>46</v>
      </c>
      <c r="J31" s="1327"/>
      <c r="K31" s="1334">
        <f>+capa!H25</f>
        <v>42186</v>
      </c>
      <c r="L31" s="1335"/>
      <c r="M31" s="492"/>
      <c r="N31" s="321"/>
      <c r="O31" s="4"/>
    </row>
    <row r="32" spans="1:15" ht="10.5" customHeight="1">
      <c r="A32" s="4"/>
      <c r="B32" s="227"/>
      <c r="C32" s="15"/>
      <c r="D32" s="16"/>
      <c r="E32" s="11"/>
      <c r="F32" s="14"/>
      <c r="G32" s="13"/>
      <c r="H32" s="14"/>
      <c r="I32" s="213"/>
      <c r="J32" s="213"/>
      <c r="K32" s="212"/>
      <c r="L32" s="212"/>
      <c r="M32" s="492"/>
      <c r="N32" s="321"/>
      <c r="O32" s="4"/>
    </row>
    <row r="33" spans="1:15" ht="16.5" customHeight="1">
      <c r="A33" s="4"/>
      <c r="B33" s="227"/>
      <c r="C33" s="12"/>
      <c r="D33" s="16"/>
      <c r="E33" s="18"/>
      <c r="F33" s="16"/>
      <c r="G33" s="13"/>
      <c r="H33" s="16"/>
      <c r="I33" s="1333" t="s">
        <v>265</v>
      </c>
      <c r="J33" s="1331"/>
      <c r="K33" s="1331"/>
      <c r="L33" s="1331"/>
      <c r="M33" s="492"/>
      <c r="N33" s="320"/>
      <c r="O33" s="4"/>
    </row>
    <row r="34" spans="1:15" ht="14.25" customHeight="1">
      <c r="A34" s="4"/>
      <c r="B34" s="227"/>
      <c r="C34" s="12"/>
      <c r="D34" s="16"/>
      <c r="E34" s="18"/>
      <c r="F34" s="16"/>
      <c r="G34" s="13"/>
      <c r="H34" s="16"/>
      <c r="I34" s="182"/>
      <c r="J34" s="210"/>
      <c r="K34" s="210"/>
      <c r="L34" s="210"/>
      <c r="M34" s="492"/>
      <c r="N34" s="320"/>
      <c r="O34" s="4"/>
    </row>
    <row r="35" spans="1:15" s="99" customFormat="1" ht="14.25" customHeight="1">
      <c r="A35" s="4"/>
      <c r="B35" s="227"/>
      <c r="C35" s="12"/>
      <c r="D35" s="16"/>
      <c r="E35" s="18"/>
      <c r="F35" s="16"/>
      <c r="G35" s="377"/>
      <c r="H35" s="16"/>
      <c r="I35" s="1192"/>
      <c r="J35" s="1192"/>
      <c r="K35" s="376"/>
      <c r="L35" s="376"/>
      <c r="M35" s="492"/>
      <c r="N35" s="320"/>
      <c r="O35" s="4"/>
    </row>
    <row r="36" spans="1:15" ht="20.25" customHeight="1">
      <c r="A36" s="4"/>
      <c r="B36" s="227"/>
      <c r="C36" s="15"/>
      <c r="D36" s="16"/>
      <c r="E36" s="11"/>
      <c r="F36" s="14"/>
      <c r="G36" s="13"/>
      <c r="H36" s="14"/>
      <c r="I36" s="1337" t="s">
        <v>266</v>
      </c>
      <c r="J36" s="1337"/>
      <c r="K36" s="1337"/>
      <c r="L36" s="1337"/>
      <c r="M36" s="492"/>
      <c r="N36" s="321"/>
      <c r="O36" s="4"/>
    </row>
    <row r="37" spans="1:15" ht="12.75" customHeight="1">
      <c r="A37" s="4"/>
      <c r="B37" s="227"/>
      <c r="C37" s="15"/>
      <c r="D37" s="16"/>
      <c r="E37" s="11"/>
      <c r="F37" s="14"/>
      <c r="G37" s="13"/>
      <c r="H37" s="14"/>
      <c r="I37" s="211" t="s">
        <v>267</v>
      </c>
      <c r="J37" s="211"/>
      <c r="K37" s="211"/>
      <c r="L37" s="211"/>
      <c r="M37" s="492"/>
      <c r="N37" s="321"/>
      <c r="O37" s="4"/>
    </row>
    <row r="38" spans="1:15" ht="12.75" customHeight="1">
      <c r="A38" s="4"/>
      <c r="B38" s="227"/>
      <c r="C38" s="15"/>
      <c r="D38" s="16"/>
      <c r="E38" s="11"/>
      <c r="F38" s="14"/>
      <c r="G38" s="13"/>
      <c r="H38" s="14"/>
      <c r="I38" s="1337" t="s">
        <v>301</v>
      </c>
      <c r="J38" s="1337"/>
      <c r="K38" s="1337"/>
      <c r="L38" s="1337"/>
      <c r="M38" s="492"/>
      <c r="N38" s="321"/>
      <c r="O38" s="4"/>
    </row>
    <row r="39" spans="1:15" ht="17.25" customHeight="1">
      <c r="A39" s="4"/>
      <c r="B39" s="227"/>
      <c r="C39" s="12"/>
      <c r="D39" s="16"/>
      <c r="E39" s="18"/>
      <c r="F39" s="16"/>
      <c r="G39" s="13"/>
      <c r="H39" s="16"/>
      <c r="I39" s="1339" t="s">
        <v>428</v>
      </c>
      <c r="J39" s="1337"/>
      <c r="K39" s="1337"/>
      <c r="L39" s="1337"/>
      <c r="M39" s="492"/>
      <c r="N39" s="320"/>
      <c r="O39" s="4"/>
    </row>
    <row r="40" spans="1:15" ht="15" customHeight="1">
      <c r="A40" s="4"/>
      <c r="B40" s="227"/>
      <c r="C40" s="15"/>
      <c r="D40" s="16"/>
      <c r="E40" s="11"/>
      <c r="F40" s="14"/>
      <c r="G40" s="13"/>
      <c r="H40" s="14"/>
      <c r="I40" s="1339" t="s">
        <v>300</v>
      </c>
      <c r="J40" s="1337"/>
      <c r="K40" s="1337"/>
      <c r="L40" s="1337"/>
      <c r="M40" s="492"/>
      <c r="N40" s="321"/>
      <c r="O40" s="4"/>
    </row>
    <row r="41" spans="1:15" ht="10.5" customHeight="1">
      <c r="A41" s="4"/>
      <c r="B41" s="227"/>
      <c r="C41" s="15"/>
      <c r="D41" s="16"/>
      <c r="E41" s="11"/>
      <c r="F41" s="14"/>
      <c r="G41" s="13"/>
      <c r="H41" s="14"/>
      <c r="I41" s="211"/>
      <c r="J41" s="211"/>
      <c r="K41" s="211"/>
      <c r="L41" s="211"/>
      <c r="M41" s="492"/>
      <c r="N41" s="321"/>
      <c r="O41" s="4"/>
    </row>
    <row r="42" spans="1:15" ht="16.5" customHeight="1">
      <c r="A42" s="4"/>
      <c r="B42" s="227"/>
      <c r="C42" s="15"/>
      <c r="D42" s="16"/>
      <c r="E42" s="11"/>
      <c r="F42" s="14"/>
      <c r="G42" s="13"/>
      <c r="H42" s="14"/>
      <c r="I42" s="1332" t="s">
        <v>51</v>
      </c>
      <c r="J42" s="1327"/>
      <c r="K42" s="1327"/>
      <c r="L42" s="1327"/>
      <c r="M42" s="492"/>
      <c r="N42" s="321"/>
      <c r="O42" s="4"/>
    </row>
    <row r="43" spans="1:15" ht="10.5" customHeight="1">
      <c r="A43" s="4"/>
      <c r="B43" s="227"/>
      <c r="C43" s="12"/>
      <c r="D43" s="16"/>
      <c r="E43" s="18"/>
      <c r="F43" s="16"/>
      <c r="G43" s="13"/>
      <c r="H43" s="16"/>
      <c r="I43" s="1338"/>
      <c r="J43" s="1338"/>
      <c r="K43" s="1338"/>
      <c r="L43" s="1338"/>
      <c r="M43" s="492"/>
      <c r="N43" s="320"/>
      <c r="O43" s="4"/>
    </row>
    <row r="44" spans="1:15" ht="16.5" customHeight="1">
      <c r="A44" s="4"/>
      <c r="B44" s="227"/>
      <c r="C44" s="15"/>
      <c r="D44" s="16"/>
      <c r="E44" s="11"/>
      <c r="F44" s="14"/>
      <c r="G44" s="13"/>
      <c r="H44" s="14"/>
      <c r="I44" s="1331" t="s">
        <v>23</v>
      </c>
      <c r="J44" s="1331"/>
      <c r="K44" s="1331"/>
      <c r="L44" s="1331"/>
      <c r="M44" s="492"/>
      <c r="N44" s="321"/>
      <c r="O44" s="4"/>
    </row>
    <row r="45" spans="1:15" ht="10.5" customHeight="1">
      <c r="A45" s="4"/>
      <c r="B45" s="227"/>
      <c r="C45" s="15"/>
      <c r="D45" s="16"/>
      <c r="E45" s="11"/>
      <c r="F45" s="14"/>
      <c r="G45" s="13"/>
      <c r="H45" s="14"/>
      <c r="I45" s="210"/>
      <c r="J45" s="210"/>
      <c r="K45" s="210"/>
      <c r="L45" s="210"/>
      <c r="M45" s="492"/>
      <c r="N45" s="321"/>
      <c r="O45" s="4"/>
    </row>
    <row r="46" spans="1:15" ht="16.5" customHeight="1">
      <c r="A46" s="4"/>
      <c r="B46" s="227"/>
      <c r="C46" s="12"/>
      <c r="D46" s="16"/>
      <c r="E46" s="18"/>
      <c r="F46" s="16"/>
      <c r="G46" s="13"/>
      <c r="H46" s="16"/>
      <c r="I46" s="1327" t="s">
        <v>19</v>
      </c>
      <c r="J46" s="1327"/>
      <c r="K46" s="1327"/>
      <c r="L46" s="1327"/>
      <c r="M46" s="492"/>
      <c r="N46" s="320"/>
      <c r="O46" s="4"/>
    </row>
    <row r="47" spans="1:15" ht="10.5" customHeight="1">
      <c r="A47" s="4"/>
      <c r="B47" s="227"/>
      <c r="C47" s="12"/>
      <c r="D47" s="16"/>
      <c r="E47" s="18"/>
      <c r="F47" s="16"/>
      <c r="G47" s="13"/>
      <c r="H47" s="16"/>
      <c r="I47" s="213"/>
      <c r="J47" s="213"/>
      <c r="K47" s="213"/>
      <c r="L47" s="213"/>
      <c r="M47" s="492"/>
      <c r="N47" s="320"/>
      <c r="O47" s="4"/>
    </row>
    <row r="48" spans="1:15" ht="16.5" customHeight="1">
      <c r="A48" s="4"/>
      <c r="B48" s="227"/>
      <c r="C48" s="809"/>
      <c r="D48" s="16"/>
      <c r="E48" s="11"/>
      <c r="F48" s="14"/>
      <c r="G48" s="13"/>
      <c r="H48" s="14"/>
      <c r="I48" s="1341" t="s">
        <v>10</v>
      </c>
      <c r="J48" s="1341"/>
      <c r="K48" s="1341"/>
      <c r="L48" s="1341"/>
      <c r="M48" s="492"/>
      <c r="N48" s="321"/>
      <c r="O48" s="4"/>
    </row>
    <row r="49" spans="1:15" ht="5.25" customHeight="1">
      <c r="A49" s="4"/>
      <c r="B49" s="227"/>
      <c r="C49" s="15"/>
      <c r="D49" s="16"/>
      <c r="E49" s="11"/>
      <c r="F49" s="14"/>
      <c r="G49" s="13"/>
      <c r="H49" s="14"/>
      <c r="I49" s="214"/>
      <c r="J49" s="214"/>
      <c r="K49" s="214"/>
      <c r="L49" s="214"/>
      <c r="M49" s="492"/>
      <c r="N49" s="321"/>
      <c r="O49" s="4"/>
    </row>
    <row r="50" spans="1:15" ht="12.75" customHeight="1">
      <c r="A50" s="4"/>
      <c r="B50" s="227"/>
      <c r="C50" s="15"/>
      <c r="D50" s="16"/>
      <c r="E50" s="11"/>
      <c r="F50" s="14"/>
      <c r="G50" s="13"/>
      <c r="H50" s="14"/>
      <c r="I50" s="7"/>
      <c r="J50" s="7"/>
      <c r="K50" s="7"/>
      <c r="L50" s="7"/>
      <c r="M50" s="469"/>
      <c r="N50" s="5"/>
      <c r="O50" s="4"/>
    </row>
    <row r="51" spans="1:15" ht="27.75" customHeight="1">
      <c r="A51" s="4"/>
      <c r="B51" s="227"/>
      <c r="C51" s="3"/>
      <c r="D51" s="7"/>
      <c r="E51" s="5"/>
      <c r="F51" s="2"/>
      <c r="G51" s="6"/>
      <c r="H51" s="2"/>
      <c r="I51" s="26"/>
      <c r="J51" s="26"/>
      <c r="K51" s="7"/>
      <c r="L51" s="7"/>
      <c r="M51" s="2"/>
      <c r="N51" s="5"/>
      <c r="O51" s="4"/>
    </row>
    <row r="52" spans="1:15" ht="20.25" customHeight="1">
      <c r="A52" s="4"/>
      <c r="B52" s="227"/>
      <c r="C52" s="5"/>
      <c r="D52" s="5"/>
      <c r="E52" s="5"/>
      <c r="F52" s="5"/>
      <c r="G52" s="5"/>
      <c r="H52" s="5"/>
      <c r="I52" s="5"/>
      <c r="J52" s="5"/>
      <c r="K52" s="5"/>
      <c r="L52" s="5"/>
      <c r="M52" s="5"/>
      <c r="N52" s="5"/>
      <c r="O52" s="4"/>
    </row>
    <row r="53" spans="1:15">
      <c r="A53" s="4"/>
      <c r="B53" s="372">
        <v>2</v>
      </c>
      <c r="C53" s="1340">
        <v>42186</v>
      </c>
      <c r="D53" s="1340"/>
      <c r="E53" s="1340"/>
      <c r="F53" s="1340"/>
      <c r="G53" s="1340"/>
      <c r="H53" s="1340"/>
      <c r="I53" s="7"/>
      <c r="J53" s="7"/>
      <c r="K53" s="7"/>
      <c r="L53" s="7"/>
      <c r="M53" s="7"/>
      <c r="O53" s="4"/>
    </row>
  </sheetData>
  <customSheetViews>
    <customSheetView guid="{D8E90C30-C61D-40A7-989F-8651AA8E91E2}" showPageBreaks="1" printArea="1" showRuler="0" topLeftCell="A28">
      <selection activeCell="M6" sqref="M6"/>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8">
    <mergeCell ref="C53:E53"/>
    <mergeCell ref="F53:H53"/>
    <mergeCell ref="I48:L48"/>
    <mergeCell ref="I46:L46"/>
    <mergeCell ref="I31:J31"/>
    <mergeCell ref="C4:H21"/>
    <mergeCell ref="F1:H1"/>
    <mergeCell ref="I44:L44"/>
    <mergeCell ref="I42:L42"/>
    <mergeCell ref="I33:L33"/>
    <mergeCell ref="K31:L31"/>
    <mergeCell ref="C2:G2"/>
    <mergeCell ref="C3:G3"/>
    <mergeCell ref="I36:L36"/>
    <mergeCell ref="I38:L38"/>
    <mergeCell ref="I43:L43"/>
    <mergeCell ref="I39:L39"/>
    <mergeCell ref="I40:L40"/>
  </mergeCells>
  <phoneticPr fontId="5"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0.xml><?xml version="1.0" encoding="utf-8"?>
<worksheet xmlns="http://schemas.openxmlformats.org/spreadsheetml/2006/main" xmlns:r="http://schemas.openxmlformats.org/officeDocument/2006/relationships">
  <sheetPr codeName="Folha26"/>
  <dimension ref="A1:L60"/>
  <sheetViews>
    <sheetView zoomScaleNormal="100" workbookViewId="0"/>
  </sheetViews>
  <sheetFormatPr defaultRowHeight="12.75"/>
  <cols>
    <col min="1" max="1" width="1" style="104" customWidth="1"/>
    <col min="2" max="2" width="2.5703125" style="104" customWidth="1"/>
    <col min="3" max="3" width="1" style="104" customWidth="1"/>
    <col min="4" max="4" width="13" style="104" customWidth="1"/>
    <col min="5" max="6" width="16" style="104" customWidth="1"/>
    <col min="7" max="9" width="15.7109375" style="104" customWidth="1"/>
    <col min="10" max="10" width="0.85546875" style="104" customWidth="1"/>
    <col min="11" max="11" width="2.5703125" style="104" customWidth="1"/>
    <col min="12" max="12" width="1" style="104" customWidth="1"/>
    <col min="13" max="16384" width="9.140625" style="104"/>
  </cols>
  <sheetData>
    <row r="1" spans="1:12" ht="13.5" customHeight="1">
      <c r="A1" s="106"/>
      <c r="B1" s="832"/>
      <c r="C1" s="833" t="s">
        <v>429</v>
      </c>
      <c r="D1" s="834"/>
      <c r="E1" s="106"/>
      <c r="F1" s="106"/>
      <c r="G1" s="106"/>
      <c r="H1" s="106"/>
      <c r="I1" s="835"/>
      <c r="J1" s="106"/>
      <c r="K1" s="106"/>
      <c r="L1" s="103"/>
    </row>
    <row r="2" spans="1:12" ht="6" customHeight="1">
      <c r="A2" s="347"/>
      <c r="B2" s="836"/>
      <c r="C2" s="837"/>
      <c r="D2" s="837"/>
      <c r="E2" s="838"/>
      <c r="F2" s="838"/>
      <c r="G2" s="838"/>
      <c r="H2" s="838"/>
      <c r="I2" s="839"/>
      <c r="J2" s="806"/>
      <c r="K2" s="346"/>
      <c r="L2" s="103"/>
    </row>
    <row r="3" spans="1:12" ht="6" customHeight="1" thickBot="1">
      <c r="A3" s="347"/>
      <c r="B3" s="347"/>
      <c r="C3" s="106"/>
      <c r="D3" s="106"/>
      <c r="E3" s="106"/>
      <c r="F3" s="106"/>
      <c r="G3" s="106"/>
      <c r="H3" s="106"/>
      <c r="I3" s="106"/>
      <c r="J3" s="106"/>
      <c r="K3" s="348"/>
      <c r="L3" s="103"/>
    </row>
    <row r="4" spans="1:12" s="108" customFormat="1" ht="13.5" customHeight="1" thickBot="1">
      <c r="A4" s="393"/>
      <c r="B4" s="347"/>
      <c r="C4" s="1561" t="s">
        <v>430</v>
      </c>
      <c r="D4" s="1562"/>
      <c r="E4" s="1562"/>
      <c r="F4" s="1562"/>
      <c r="G4" s="1562"/>
      <c r="H4" s="1562"/>
      <c r="I4" s="1562"/>
      <c r="J4" s="1563"/>
      <c r="K4" s="348"/>
      <c r="L4" s="107"/>
    </row>
    <row r="5" spans="1:12" ht="15.75" customHeight="1">
      <c r="A5" s="347"/>
      <c r="B5" s="347"/>
      <c r="C5" s="840" t="s">
        <v>69</v>
      </c>
      <c r="D5" s="109"/>
      <c r="E5" s="109"/>
      <c r="F5" s="109"/>
      <c r="G5" s="109"/>
      <c r="H5" s="109"/>
      <c r="I5" s="109"/>
      <c r="J5" s="841"/>
      <c r="K5" s="348"/>
      <c r="L5" s="103"/>
    </row>
    <row r="6" spans="1:12" ht="12" customHeight="1">
      <c r="A6" s="347"/>
      <c r="B6" s="347"/>
      <c r="C6" s="109"/>
      <c r="D6" s="109"/>
      <c r="E6" s="842"/>
      <c r="F6" s="842"/>
      <c r="G6" s="842"/>
      <c r="H6" s="842"/>
      <c r="I6" s="842"/>
      <c r="J6" s="843"/>
      <c r="K6" s="348"/>
      <c r="L6" s="103"/>
    </row>
    <row r="7" spans="1:12" ht="24" customHeight="1">
      <c r="A7" s="347"/>
      <c r="B7" s="347"/>
      <c r="C7" s="1564" t="s">
        <v>666</v>
      </c>
      <c r="D7" s="1565"/>
      <c r="E7" s="831" t="s">
        <v>68</v>
      </c>
      <c r="F7" s="831" t="s">
        <v>431</v>
      </c>
      <c r="G7" s="110" t="s">
        <v>432</v>
      </c>
      <c r="H7" s="110" t="s">
        <v>433</v>
      </c>
      <c r="I7" s="110"/>
      <c r="J7" s="844"/>
      <c r="K7" s="349"/>
      <c r="L7" s="111"/>
    </row>
    <row r="8" spans="1:12" s="851" customFormat="1" ht="3" customHeight="1">
      <c r="A8" s="845"/>
      <c r="B8" s="347"/>
      <c r="C8" s="112"/>
      <c r="D8" s="846"/>
      <c r="E8" s="847"/>
      <c r="F8" s="848"/>
      <c r="G8" s="846"/>
      <c r="H8" s="846"/>
      <c r="I8" s="846"/>
      <c r="J8" s="846"/>
      <c r="K8" s="849"/>
      <c r="L8" s="850"/>
    </row>
    <row r="9" spans="1:12" s="116" customFormat="1" ht="12.75" customHeight="1">
      <c r="A9" s="394"/>
      <c r="B9" s="347"/>
      <c r="C9" s="114" t="s">
        <v>199</v>
      </c>
      <c r="D9" s="777" t="s">
        <v>199</v>
      </c>
      <c r="E9" s="803">
        <v>4.7</v>
      </c>
      <c r="F9" s="803">
        <v>7.1</v>
      </c>
      <c r="G9" s="803">
        <v>5</v>
      </c>
      <c r="H9" s="803">
        <v>4.4000000000000004</v>
      </c>
      <c r="I9" s="115">
        <f>IFERROR(H9/G9,":")</f>
        <v>0.88000000000000012</v>
      </c>
      <c r="J9" s="852"/>
      <c r="K9" s="350"/>
      <c r="L9" s="113"/>
    </row>
    <row r="10" spans="1:12" ht="12.75" customHeight="1">
      <c r="A10" s="347"/>
      <c r="B10" s="347"/>
      <c r="C10" s="114" t="s">
        <v>200</v>
      </c>
      <c r="D10" s="777" t="s">
        <v>200</v>
      </c>
      <c r="E10" s="803">
        <v>6</v>
      </c>
      <c r="F10" s="803">
        <v>10.3</v>
      </c>
      <c r="G10" s="803">
        <v>6.3</v>
      </c>
      <c r="H10" s="803">
        <v>5.6</v>
      </c>
      <c r="I10" s="115">
        <f t="shared" ref="I10:I39" si="0">IFERROR(H10/G10,":")</f>
        <v>0.88888888888888884</v>
      </c>
      <c r="J10" s="852"/>
      <c r="K10" s="351"/>
      <c r="L10" s="105"/>
    </row>
    <row r="11" spans="1:12" ht="12.75" customHeight="1">
      <c r="A11" s="347"/>
      <c r="B11" s="347"/>
      <c r="C11" s="114" t="s">
        <v>201</v>
      </c>
      <c r="D11" s="777" t="s">
        <v>201</v>
      </c>
      <c r="E11" s="803">
        <v>8.6</v>
      </c>
      <c r="F11" s="803">
        <v>19.5</v>
      </c>
      <c r="G11" s="803">
        <v>9.1999999999999993</v>
      </c>
      <c r="H11" s="803">
        <v>8.1</v>
      </c>
      <c r="I11" s="115">
        <f t="shared" si="0"/>
        <v>0.88043478260869568</v>
      </c>
      <c r="J11" s="852"/>
      <c r="K11" s="351"/>
      <c r="L11" s="105"/>
    </row>
    <row r="12" spans="1:12" ht="12.75" customHeight="1">
      <c r="A12" s="347"/>
      <c r="B12" s="347"/>
      <c r="C12" s="114" t="s">
        <v>402</v>
      </c>
      <c r="D12" s="777" t="s">
        <v>402</v>
      </c>
      <c r="E12" s="803">
        <v>16.2</v>
      </c>
      <c r="F12" s="803">
        <v>31.7</v>
      </c>
      <c r="G12" s="803">
        <v>16.100000000000001</v>
      </c>
      <c r="H12" s="803">
        <v>16.3</v>
      </c>
      <c r="I12" s="115">
        <f t="shared" si="0"/>
        <v>1.0124223602484472</v>
      </c>
      <c r="J12" s="852"/>
      <c r="K12" s="351"/>
      <c r="L12" s="105"/>
    </row>
    <row r="13" spans="1:12" ht="12.75" customHeight="1">
      <c r="A13" s="347"/>
      <c r="B13" s="347"/>
      <c r="C13" s="114"/>
      <c r="D13" s="777" t="s">
        <v>410</v>
      </c>
      <c r="E13" s="803">
        <v>15.3</v>
      </c>
      <c r="F13" s="803">
        <v>43.1</v>
      </c>
      <c r="G13" s="803">
        <v>15.4</v>
      </c>
      <c r="H13" s="803">
        <v>15.3</v>
      </c>
      <c r="I13" s="115">
        <f t="shared" si="0"/>
        <v>0.99350649350649356</v>
      </c>
      <c r="J13" s="852"/>
      <c r="K13" s="351"/>
      <c r="L13" s="105"/>
    </row>
    <row r="14" spans="1:12" ht="12.75" customHeight="1">
      <c r="A14" s="347"/>
      <c r="B14" s="347"/>
      <c r="C14" s="114" t="s">
        <v>202</v>
      </c>
      <c r="D14" s="777" t="s">
        <v>202</v>
      </c>
      <c r="E14" s="803">
        <v>11.8</v>
      </c>
      <c r="F14" s="803">
        <v>25.7</v>
      </c>
      <c r="G14" s="803">
        <v>10.8</v>
      </c>
      <c r="H14" s="803">
        <v>13.1</v>
      </c>
      <c r="I14" s="115">
        <f t="shared" si="0"/>
        <v>1.2129629629629628</v>
      </c>
      <c r="J14" s="852"/>
      <c r="K14" s="351"/>
      <c r="L14" s="105"/>
    </row>
    <row r="15" spans="1:12" ht="12.75" customHeight="1">
      <c r="A15" s="347"/>
      <c r="B15" s="347"/>
      <c r="C15" s="114" t="s">
        <v>403</v>
      </c>
      <c r="D15" s="777" t="s">
        <v>411</v>
      </c>
      <c r="E15" s="803">
        <v>9.1999999999999993</v>
      </c>
      <c r="F15" s="803">
        <v>16.7</v>
      </c>
      <c r="G15" s="803">
        <v>8</v>
      </c>
      <c r="H15" s="803">
        <v>10.6</v>
      </c>
      <c r="I15" s="115">
        <f t="shared" si="0"/>
        <v>1.325</v>
      </c>
      <c r="J15" s="852"/>
      <c r="K15" s="351"/>
      <c r="L15" s="105"/>
    </row>
    <row r="16" spans="1:12" ht="12.75" customHeight="1">
      <c r="A16" s="347"/>
      <c r="B16" s="347"/>
      <c r="C16" s="114" t="s">
        <v>203</v>
      </c>
      <c r="D16" s="777" t="s">
        <v>203</v>
      </c>
      <c r="E16" s="803">
        <v>22.5</v>
      </c>
      <c r="F16" s="803">
        <v>49.2</v>
      </c>
      <c r="G16" s="803">
        <v>21.1</v>
      </c>
      <c r="H16" s="803">
        <v>24.2</v>
      </c>
      <c r="I16" s="115">
        <f t="shared" si="0"/>
        <v>1.1469194312796207</v>
      </c>
      <c r="J16" s="852"/>
      <c r="K16" s="351"/>
      <c r="L16" s="105"/>
    </row>
    <row r="17" spans="1:12" ht="12.75" customHeight="1">
      <c r="A17" s="347"/>
      <c r="B17" s="347"/>
      <c r="C17" s="114" t="s">
        <v>404</v>
      </c>
      <c r="D17" s="777" t="s">
        <v>404</v>
      </c>
      <c r="E17" s="803">
        <v>6.5</v>
      </c>
      <c r="F17" s="803">
        <v>10.1</v>
      </c>
      <c r="G17" s="803">
        <v>6.4</v>
      </c>
      <c r="H17" s="803">
        <v>6.6</v>
      </c>
      <c r="I17" s="115">
        <f t="shared" si="0"/>
        <v>1.0312499999999998</v>
      </c>
      <c r="J17" s="852"/>
      <c r="K17" s="351"/>
      <c r="L17" s="105"/>
    </row>
    <row r="18" spans="1:12" ht="12.75" customHeight="1">
      <c r="A18" s="347"/>
      <c r="B18" s="347"/>
      <c r="C18" s="114" t="s">
        <v>204</v>
      </c>
      <c r="D18" s="777" t="s">
        <v>204</v>
      </c>
      <c r="E18" s="803">
        <v>9.5</v>
      </c>
      <c r="F18" s="803">
        <v>23.5</v>
      </c>
      <c r="G18" s="803">
        <v>10.1</v>
      </c>
      <c r="H18" s="803">
        <v>9</v>
      </c>
      <c r="I18" s="115">
        <f t="shared" si="0"/>
        <v>0.8910891089108911</v>
      </c>
      <c r="J18" s="852"/>
      <c r="K18" s="351"/>
      <c r="L18" s="105"/>
    </row>
    <row r="19" spans="1:12" ht="12.75" customHeight="1">
      <c r="A19" s="347"/>
      <c r="B19" s="347"/>
      <c r="C19" s="114" t="s">
        <v>205</v>
      </c>
      <c r="D19" s="777" t="s">
        <v>205</v>
      </c>
      <c r="E19" s="803">
        <v>10.199999999999999</v>
      </c>
      <c r="F19" s="803">
        <v>23.6</v>
      </c>
      <c r="G19" s="803">
        <v>10.4</v>
      </c>
      <c r="H19" s="803">
        <v>10</v>
      </c>
      <c r="I19" s="115">
        <f t="shared" si="0"/>
        <v>0.96153846153846145</v>
      </c>
      <c r="J19" s="852"/>
      <c r="K19" s="351"/>
      <c r="L19" s="105"/>
    </row>
    <row r="20" spans="1:12" s="118" customFormat="1" ht="12.75" customHeight="1">
      <c r="A20" s="395"/>
      <c r="B20" s="347"/>
      <c r="C20" s="114" t="s">
        <v>373</v>
      </c>
      <c r="D20" s="777" t="s">
        <v>405</v>
      </c>
      <c r="E20" s="803">
        <v>25</v>
      </c>
      <c r="F20" s="803">
        <v>51.8</v>
      </c>
      <c r="G20" s="803">
        <v>22.4</v>
      </c>
      <c r="H20" s="803">
        <v>28.2</v>
      </c>
      <c r="I20" s="115">
        <f t="shared" si="0"/>
        <v>1.2589285714285714</v>
      </c>
      <c r="J20" s="853"/>
      <c r="K20" s="352"/>
      <c r="L20" s="117"/>
    </row>
    <row r="21" spans="1:12" ht="12.75" customHeight="1">
      <c r="A21" s="347"/>
      <c r="B21" s="347"/>
      <c r="C21" s="114" t="s">
        <v>206</v>
      </c>
      <c r="D21" s="777" t="s">
        <v>412</v>
      </c>
      <c r="E21" s="803">
        <v>6.9</v>
      </c>
      <c r="F21" s="803">
        <v>11.1</v>
      </c>
      <c r="G21" s="803">
        <v>6.6</v>
      </c>
      <c r="H21" s="803">
        <v>7.2</v>
      </c>
      <c r="I21" s="115">
        <f t="shared" si="0"/>
        <v>1.0909090909090911</v>
      </c>
      <c r="J21" s="852"/>
      <c r="K21" s="351"/>
      <c r="L21" s="105"/>
    </row>
    <row r="22" spans="1:12" s="120" customFormat="1" ht="12.75" customHeight="1">
      <c r="A22" s="396"/>
      <c r="B22" s="347"/>
      <c r="C22" s="114" t="s">
        <v>207</v>
      </c>
      <c r="D22" s="777" t="s">
        <v>207</v>
      </c>
      <c r="E22" s="803">
        <v>9.6999999999999993</v>
      </c>
      <c r="F22" s="803">
        <v>19.899999999999999</v>
      </c>
      <c r="G22" s="803">
        <v>10.8</v>
      </c>
      <c r="H22" s="803">
        <v>8.4</v>
      </c>
      <c r="I22" s="115">
        <f t="shared" si="0"/>
        <v>0.77777777777777779</v>
      </c>
      <c r="J22" s="853"/>
      <c r="K22" s="353"/>
      <c r="L22" s="119"/>
    </row>
    <row r="23" spans="1:12" s="122" customFormat="1" ht="12.75" customHeight="1">
      <c r="A23" s="354"/>
      <c r="B23" s="354"/>
      <c r="C23" s="114" t="s">
        <v>208</v>
      </c>
      <c r="D23" s="777" t="s">
        <v>208</v>
      </c>
      <c r="E23" s="803">
        <v>12.7</v>
      </c>
      <c r="F23" s="803">
        <v>44.2</v>
      </c>
      <c r="G23" s="803">
        <v>12.3</v>
      </c>
      <c r="H23" s="803">
        <v>13.1</v>
      </c>
      <c r="I23" s="115">
        <f t="shared" si="0"/>
        <v>1.065040650406504</v>
      </c>
      <c r="J23" s="852"/>
      <c r="K23" s="351"/>
      <c r="L23" s="121"/>
    </row>
    <row r="24" spans="1:12" ht="12.75" customHeight="1">
      <c r="A24" s="347"/>
      <c r="B24" s="347"/>
      <c r="C24" s="114" t="s">
        <v>209</v>
      </c>
      <c r="D24" s="777" t="s">
        <v>209</v>
      </c>
      <c r="E24" s="803">
        <v>5.7</v>
      </c>
      <c r="F24" s="803">
        <v>19.100000000000001</v>
      </c>
      <c r="G24" s="803">
        <v>5.3</v>
      </c>
      <c r="H24" s="803">
        <v>6.2</v>
      </c>
      <c r="I24" s="115">
        <f t="shared" si="0"/>
        <v>1.1698113207547169</v>
      </c>
      <c r="J24" s="852"/>
      <c r="K24" s="351"/>
      <c r="L24" s="105"/>
    </row>
    <row r="25" spans="1:12" ht="12.75" customHeight="1">
      <c r="A25" s="347"/>
      <c r="B25" s="347"/>
      <c r="C25" s="114" t="s">
        <v>210</v>
      </c>
      <c r="D25" s="777" t="s">
        <v>210</v>
      </c>
      <c r="E25" s="803">
        <v>5.5</v>
      </c>
      <c r="F25" s="803">
        <v>10</v>
      </c>
      <c r="G25" s="803">
        <v>5.6</v>
      </c>
      <c r="H25" s="803">
        <v>5.3</v>
      </c>
      <c r="I25" s="115">
        <f t="shared" si="0"/>
        <v>0.94642857142857151</v>
      </c>
      <c r="J25" s="852"/>
      <c r="K25" s="351"/>
      <c r="L25" s="105"/>
    </row>
    <row r="26" spans="1:12" s="124" customFormat="1" ht="12.75" customHeight="1">
      <c r="A26" s="355"/>
      <c r="B26" s="355"/>
      <c r="C26" s="112" t="s">
        <v>73</v>
      </c>
      <c r="D26" s="854" t="s">
        <v>73</v>
      </c>
      <c r="E26" s="855">
        <v>12.4</v>
      </c>
      <c r="F26" s="855">
        <v>31.6</v>
      </c>
      <c r="G26" s="855">
        <v>11.9</v>
      </c>
      <c r="H26" s="855">
        <v>12.9</v>
      </c>
      <c r="I26" s="856">
        <f t="shared" si="0"/>
        <v>1.0840336134453781</v>
      </c>
      <c r="J26" s="853"/>
      <c r="K26" s="356"/>
      <c r="L26" s="123"/>
    </row>
    <row r="27" spans="1:12" s="126" customFormat="1" ht="12.75" customHeight="1">
      <c r="A27" s="357"/>
      <c r="B27" s="397"/>
      <c r="C27" s="401" t="s">
        <v>211</v>
      </c>
      <c r="D27" s="778" t="s">
        <v>211</v>
      </c>
      <c r="E27" s="804">
        <v>11.1</v>
      </c>
      <c r="F27" s="804">
        <v>22.5</v>
      </c>
      <c r="G27" s="804">
        <v>10.9</v>
      </c>
      <c r="H27" s="804">
        <v>11.3</v>
      </c>
      <c r="I27" s="857">
        <f t="shared" si="0"/>
        <v>1.036697247706422</v>
      </c>
      <c r="J27" s="858"/>
      <c r="K27" s="358"/>
      <c r="L27" s="125"/>
    </row>
    <row r="28" spans="1:12" ht="12.75" customHeight="1">
      <c r="A28" s="347"/>
      <c r="B28" s="347"/>
      <c r="C28" s="114" t="s">
        <v>212</v>
      </c>
      <c r="D28" s="777" t="s">
        <v>212</v>
      </c>
      <c r="E28" s="803">
        <v>9.6</v>
      </c>
      <c r="F28" s="803">
        <v>18.8</v>
      </c>
      <c r="G28" s="803">
        <v>10.1</v>
      </c>
      <c r="H28" s="803">
        <v>8.9</v>
      </c>
      <c r="I28" s="115">
        <f t="shared" si="0"/>
        <v>0.8811881188118813</v>
      </c>
      <c r="J28" s="852"/>
      <c r="K28" s="351"/>
      <c r="L28" s="105"/>
    </row>
    <row r="29" spans="1:12" ht="12.75" customHeight="1">
      <c r="A29" s="347"/>
      <c r="B29" s="347"/>
      <c r="C29" s="114" t="s">
        <v>213</v>
      </c>
      <c r="D29" s="777" t="s">
        <v>213</v>
      </c>
      <c r="E29" s="803">
        <v>6</v>
      </c>
      <c r="F29" s="803">
        <v>10.3</v>
      </c>
      <c r="G29" s="803">
        <v>5.5</v>
      </c>
      <c r="H29" s="803">
        <v>6.6</v>
      </c>
      <c r="I29" s="115">
        <f t="shared" si="0"/>
        <v>1.2</v>
      </c>
      <c r="J29" s="852"/>
      <c r="K29" s="351"/>
      <c r="L29" s="105"/>
    </row>
    <row r="30" spans="1:12" ht="12.75" customHeight="1">
      <c r="A30" s="347"/>
      <c r="B30" s="347"/>
      <c r="C30" s="114" t="s">
        <v>375</v>
      </c>
      <c r="D30" s="777" t="s">
        <v>407</v>
      </c>
      <c r="E30" s="803">
        <v>7</v>
      </c>
      <c r="F30" s="803">
        <v>18.7</v>
      </c>
      <c r="G30" s="803">
        <v>6.8</v>
      </c>
      <c r="H30" s="803">
        <v>7.2</v>
      </c>
      <c r="I30" s="115">
        <f t="shared" si="0"/>
        <v>1.0588235294117647</v>
      </c>
      <c r="J30" s="852"/>
      <c r="K30" s="351"/>
      <c r="L30" s="105"/>
    </row>
    <row r="31" spans="1:12" ht="12.75" customHeight="1">
      <c r="A31" s="347"/>
      <c r="B31" s="347"/>
      <c r="C31" s="114" t="s">
        <v>361</v>
      </c>
      <c r="D31" s="777" t="s">
        <v>408</v>
      </c>
      <c r="E31" s="803" t="s">
        <v>667</v>
      </c>
      <c r="F31" s="803" t="s">
        <v>667</v>
      </c>
      <c r="G31" s="803" t="s">
        <v>667</v>
      </c>
      <c r="H31" s="803" t="s">
        <v>667</v>
      </c>
      <c r="I31" s="115" t="str">
        <f t="shared" si="0"/>
        <v>:</v>
      </c>
      <c r="J31" s="852"/>
      <c r="K31" s="351"/>
      <c r="L31" s="105"/>
    </row>
    <row r="32" spans="1:12" ht="12.75" customHeight="1">
      <c r="A32" s="347"/>
      <c r="B32" s="347"/>
      <c r="C32" s="114" t="s">
        <v>245</v>
      </c>
      <c r="D32" s="777" t="s">
        <v>413</v>
      </c>
      <c r="E32" s="803">
        <v>8.5</v>
      </c>
      <c r="F32" s="803">
        <v>17.399999999999999</v>
      </c>
      <c r="G32" s="803">
        <v>9.1</v>
      </c>
      <c r="H32" s="803">
        <v>7.9</v>
      </c>
      <c r="I32" s="115">
        <f t="shared" si="0"/>
        <v>0.86813186813186816</v>
      </c>
      <c r="J32" s="852"/>
      <c r="K32" s="351"/>
      <c r="L32" s="105"/>
    </row>
    <row r="33" spans="1:12" s="129" customFormat="1" ht="12.75" customHeight="1">
      <c r="A33" s="398"/>
      <c r="B33" s="347"/>
      <c r="C33" s="114" t="s">
        <v>214</v>
      </c>
      <c r="D33" s="777" t="s">
        <v>214</v>
      </c>
      <c r="E33" s="803">
        <v>7.7</v>
      </c>
      <c r="F33" s="803">
        <v>20.3</v>
      </c>
      <c r="G33" s="803">
        <v>7.3</v>
      </c>
      <c r="H33" s="803">
        <v>8.1</v>
      </c>
      <c r="I33" s="115">
        <f t="shared" si="0"/>
        <v>1.1095890410958904</v>
      </c>
      <c r="J33" s="852"/>
      <c r="K33" s="359"/>
      <c r="L33" s="127"/>
    </row>
    <row r="34" spans="1:12" ht="12.75" customHeight="1">
      <c r="A34" s="347"/>
      <c r="B34" s="347"/>
      <c r="C34" s="114" t="s">
        <v>374</v>
      </c>
      <c r="D34" s="777" t="s">
        <v>406</v>
      </c>
      <c r="E34" s="803">
        <v>5.6</v>
      </c>
      <c r="F34" s="803">
        <v>15.7</v>
      </c>
      <c r="G34" s="803">
        <v>5.7</v>
      </c>
      <c r="H34" s="803">
        <v>5.4</v>
      </c>
      <c r="I34" s="115">
        <f t="shared" si="0"/>
        <v>0.94736842105263164</v>
      </c>
      <c r="J34" s="852"/>
      <c r="K34" s="351"/>
      <c r="L34" s="105"/>
    </row>
    <row r="35" spans="1:12" ht="12.75" customHeight="1">
      <c r="A35" s="347"/>
      <c r="B35" s="347"/>
      <c r="C35" s="114" t="s">
        <v>215</v>
      </c>
      <c r="D35" s="777" t="s">
        <v>215</v>
      </c>
      <c r="E35" s="803">
        <v>4.9000000000000004</v>
      </c>
      <c r="F35" s="803">
        <v>12.7</v>
      </c>
      <c r="G35" s="803">
        <v>4.0999999999999996</v>
      </c>
      <c r="H35" s="803">
        <v>6</v>
      </c>
      <c r="I35" s="115">
        <f t="shared" si="0"/>
        <v>1.4634146341463417</v>
      </c>
      <c r="J35" s="852"/>
      <c r="K35" s="351"/>
      <c r="L35" s="105"/>
    </row>
    <row r="36" spans="1:12" s="120" customFormat="1" ht="12.75" customHeight="1">
      <c r="A36" s="396"/>
      <c r="B36" s="347"/>
      <c r="C36" s="114" t="s">
        <v>409</v>
      </c>
      <c r="D36" s="777" t="s">
        <v>409</v>
      </c>
      <c r="E36" s="803">
        <v>7</v>
      </c>
      <c r="F36" s="803" t="s">
        <v>667</v>
      </c>
      <c r="G36" s="803">
        <v>7.9</v>
      </c>
      <c r="H36" s="803">
        <v>5.9</v>
      </c>
      <c r="I36" s="115">
        <f t="shared" si="0"/>
        <v>0.74683544303797467</v>
      </c>
      <c r="J36" s="853"/>
      <c r="K36" s="353"/>
      <c r="L36" s="119"/>
    </row>
    <row r="37" spans="1:12" ht="12.75" customHeight="1">
      <c r="A37" s="347"/>
      <c r="B37" s="347"/>
      <c r="C37" s="114" t="s">
        <v>216</v>
      </c>
      <c r="D37" s="777" t="s">
        <v>216</v>
      </c>
      <c r="E37" s="803">
        <v>7.4</v>
      </c>
      <c r="F37" s="803">
        <v>20.8</v>
      </c>
      <c r="G37" s="803">
        <v>7.3</v>
      </c>
      <c r="H37" s="803">
        <v>7.5</v>
      </c>
      <c r="I37" s="115">
        <f t="shared" si="0"/>
        <v>1.0273972602739727</v>
      </c>
      <c r="J37" s="852"/>
      <c r="K37" s="351"/>
      <c r="L37" s="105"/>
    </row>
    <row r="38" spans="1:12" s="126" customFormat="1" ht="12.75" customHeight="1">
      <c r="A38" s="357"/>
      <c r="B38" s="399"/>
      <c r="C38" s="401" t="s">
        <v>217</v>
      </c>
      <c r="D38" s="778" t="s">
        <v>414</v>
      </c>
      <c r="E38" s="804">
        <v>9.6</v>
      </c>
      <c r="F38" s="804">
        <v>20.7</v>
      </c>
      <c r="G38" s="804">
        <v>9.5</v>
      </c>
      <c r="H38" s="804">
        <v>9.8000000000000007</v>
      </c>
      <c r="I38" s="857">
        <f t="shared" si="0"/>
        <v>1.0315789473684212</v>
      </c>
      <c r="J38" s="858"/>
      <c r="K38" s="358"/>
      <c r="L38" s="125"/>
    </row>
    <row r="39" spans="1:12" ht="23.25" customHeight="1">
      <c r="A39" s="347"/>
      <c r="B39" s="347"/>
      <c r="C39" s="114" t="s">
        <v>434</v>
      </c>
      <c r="D39" s="779" t="s">
        <v>434</v>
      </c>
      <c r="E39" s="803">
        <v>5.3</v>
      </c>
      <c r="F39" s="803">
        <v>12.1</v>
      </c>
      <c r="G39" s="803">
        <v>5.4</v>
      </c>
      <c r="H39" s="803">
        <v>5.2</v>
      </c>
      <c r="I39" s="115">
        <f t="shared" si="0"/>
        <v>0.96296296296296291</v>
      </c>
      <c r="J39" s="852"/>
      <c r="K39" s="351"/>
      <c r="L39" s="105"/>
    </row>
    <row r="40" spans="1:12" s="135" customFormat="1" ht="12" customHeight="1">
      <c r="A40" s="400"/>
      <c r="B40" s="347"/>
      <c r="C40" s="130"/>
      <c r="D40" s="131"/>
      <c r="E40" s="132"/>
      <c r="F40" s="132"/>
      <c r="G40" s="133"/>
      <c r="H40" s="133"/>
      <c r="I40" s="133"/>
      <c r="J40" s="133"/>
      <c r="K40" s="360"/>
      <c r="L40" s="134"/>
    </row>
    <row r="41" spans="1:12" ht="17.25" customHeight="1">
      <c r="A41" s="347"/>
      <c r="B41" s="347"/>
      <c r="C41" s="883"/>
      <c r="D41" s="883"/>
      <c r="E41" s="884"/>
      <c r="F41" s="1560"/>
      <c r="G41" s="1560"/>
      <c r="H41" s="1560"/>
      <c r="I41" s="1560"/>
      <c r="J41" s="1560"/>
      <c r="K41" s="361"/>
      <c r="L41" s="103"/>
    </row>
    <row r="42" spans="1:12" ht="17.25" customHeight="1">
      <c r="A42" s="347"/>
      <c r="B42" s="347"/>
      <c r="C42" s="883"/>
      <c r="D42" s="1566" t="s">
        <v>492</v>
      </c>
      <c r="E42" s="1567"/>
      <c r="F42" s="1567"/>
      <c r="G42" s="885"/>
      <c r="H42" s="885"/>
      <c r="I42" s="1560"/>
      <c r="J42" s="1560"/>
      <c r="K42" s="361"/>
      <c r="L42" s="103"/>
    </row>
    <row r="43" spans="1:12" ht="17.25" customHeight="1">
      <c r="A43" s="347"/>
      <c r="B43" s="347"/>
      <c r="C43" s="883"/>
      <c r="D43" s="1567"/>
      <c r="E43" s="1567"/>
      <c r="F43" s="1567"/>
      <c r="G43" s="885"/>
      <c r="H43" s="885"/>
      <c r="I43" s="1560"/>
      <c r="J43" s="1560"/>
      <c r="K43" s="361"/>
      <c r="L43" s="103"/>
    </row>
    <row r="44" spans="1:12" ht="17.25" customHeight="1">
      <c r="A44" s="347"/>
      <c r="B44" s="347"/>
      <c r="C44" s="883"/>
      <c r="D44" s="1567" t="s">
        <v>627</v>
      </c>
      <c r="E44" s="1567"/>
      <c r="F44" s="1567"/>
      <c r="G44" s="885"/>
      <c r="H44" s="885"/>
      <c r="I44" s="1560"/>
      <c r="J44" s="1560"/>
      <c r="K44" s="361"/>
      <c r="L44" s="103"/>
    </row>
    <row r="45" spans="1:12" ht="17.25" customHeight="1">
      <c r="A45" s="347"/>
      <c r="B45" s="347"/>
      <c r="C45" s="883"/>
      <c r="D45" s="1567"/>
      <c r="E45" s="1567"/>
      <c r="F45" s="1567"/>
      <c r="G45" s="885"/>
      <c r="H45" s="885"/>
      <c r="I45" s="1560"/>
      <c r="J45" s="1560"/>
      <c r="K45" s="361"/>
      <c r="L45" s="103"/>
    </row>
    <row r="46" spans="1:12" ht="17.25" customHeight="1">
      <c r="A46" s="347"/>
      <c r="B46" s="347"/>
      <c r="C46" s="883"/>
      <c r="D46" s="1567"/>
      <c r="E46" s="1567"/>
      <c r="F46" s="1567"/>
      <c r="G46" s="885"/>
      <c r="H46" s="885"/>
      <c r="I46" s="1560"/>
      <c r="J46" s="1560"/>
      <c r="K46" s="361"/>
      <c r="L46" s="103"/>
    </row>
    <row r="47" spans="1:12" ht="17.25" customHeight="1">
      <c r="A47" s="347"/>
      <c r="B47" s="347"/>
      <c r="C47" s="883"/>
      <c r="D47" s="1567" t="s">
        <v>628</v>
      </c>
      <c r="E47" s="1567"/>
      <c r="F47" s="1567"/>
      <c r="G47" s="885"/>
      <c r="H47" s="885"/>
      <c r="I47" s="1560"/>
      <c r="J47" s="1560"/>
      <c r="K47" s="361"/>
      <c r="L47" s="103"/>
    </row>
    <row r="48" spans="1:12" ht="17.25" customHeight="1">
      <c r="A48" s="347"/>
      <c r="B48" s="347"/>
      <c r="C48" s="883"/>
      <c r="D48" s="1567"/>
      <c r="E48" s="1567"/>
      <c r="F48" s="1567"/>
      <c r="G48" s="885"/>
      <c r="H48" s="885"/>
      <c r="I48" s="1560"/>
      <c r="J48" s="1560"/>
      <c r="K48" s="361"/>
      <c r="L48" s="103"/>
    </row>
    <row r="49" spans="1:12" ht="17.25" customHeight="1">
      <c r="A49" s="347"/>
      <c r="B49" s="347"/>
      <c r="C49" s="883"/>
      <c r="D49" s="1567"/>
      <c r="E49" s="1567"/>
      <c r="F49" s="1567"/>
      <c r="G49" s="885"/>
      <c r="H49" s="885"/>
      <c r="I49" s="1560"/>
      <c r="J49" s="1560"/>
      <c r="K49" s="361"/>
      <c r="L49" s="103"/>
    </row>
    <row r="50" spans="1:12" ht="17.25" customHeight="1">
      <c r="A50" s="347"/>
      <c r="B50" s="347"/>
      <c r="C50" s="883"/>
      <c r="D50" s="1567" t="s">
        <v>629</v>
      </c>
      <c r="E50" s="1567"/>
      <c r="F50" s="1567"/>
      <c r="G50" s="885"/>
      <c r="H50" s="885"/>
      <c r="I50" s="1560"/>
      <c r="J50" s="1560"/>
      <c r="K50" s="361"/>
      <c r="L50" s="103"/>
    </row>
    <row r="51" spans="1:12" ht="17.25" customHeight="1">
      <c r="A51" s="347"/>
      <c r="B51" s="347"/>
      <c r="C51" s="883"/>
      <c r="D51" s="1567"/>
      <c r="E51" s="1567"/>
      <c r="F51" s="1567"/>
      <c r="G51" s="885"/>
      <c r="H51" s="885"/>
      <c r="I51" s="1560"/>
      <c r="J51" s="1560"/>
      <c r="K51" s="361"/>
      <c r="L51" s="103"/>
    </row>
    <row r="52" spans="1:12" ht="17.25" customHeight="1">
      <c r="A52" s="347"/>
      <c r="B52" s="347"/>
      <c r="C52" s="883"/>
      <c r="D52" s="1567"/>
      <c r="E52" s="1567"/>
      <c r="F52" s="1567"/>
      <c r="G52" s="885"/>
      <c r="H52" s="885"/>
      <c r="I52" s="1560"/>
      <c r="J52" s="1560"/>
      <c r="K52" s="361"/>
      <c r="L52" s="103"/>
    </row>
    <row r="53" spans="1:12" s="129" customFormat="1" ht="17.25" customHeight="1">
      <c r="A53" s="398"/>
      <c r="B53" s="347"/>
      <c r="C53" s="883"/>
      <c r="D53" s="1566" t="s">
        <v>493</v>
      </c>
      <c r="E53" s="1567"/>
      <c r="F53" s="1567"/>
      <c r="G53" s="885"/>
      <c r="H53" s="885"/>
      <c r="I53" s="1560"/>
      <c r="J53" s="1560"/>
      <c r="K53" s="362"/>
      <c r="L53" s="128"/>
    </row>
    <row r="54" spans="1:12" ht="17.25" customHeight="1">
      <c r="A54" s="347"/>
      <c r="B54" s="347"/>
      <c r="C54" s="883"/>
      <c r="D54" s="1567"/>
      <c r="E54" s="1567"/>
      <c r="F54" s="1567"/>
      <c r="G54" s="885"/>
      <c r="H54" s="885"/>
      <c r="I54" s="1560"/>
      <c r="J54" s="1560"/>
      <c r="K54" s="361"/>
      <c r="L54" s="103"/>
    </row>
    <row r="55" spans="1:12" ht="17.25" customHeight="1">
      <c r="A55" s="347"/>
      <c r="B55" s="347"/>
      <c r="C55" s="883"/>
      <c r="D55" s="1567"/>
      <c r="E55" s="1567"/>
      <c r="F55" s="1567"/>
      <c r="G55" s="885"/>
      <c r="H55" s="885"/>
      <c r="I55" s="1560"/>
      <c r="J55" s="1560"/>
      <c r="K55" s="361"/>
      <c r="L55" s="103"/>
    </row>
    <row r="56" spans="1:12" ht="5.25" customHeight="1">
      <c r="A56" s="347"/>
      <c r="B56" s="347"/>
      <c r="C56" s="883"/>
      <c r="D56" s="885"/>
      <c r="E56" s="885"/>
      <c r="F56" s="885"/>
      <c r="G56" s="885"/>
      <c r="H56" s="885"/>
      <c r="I56" s="1560"/>
      <c r="J56" s="1560"/>
      <c r="K56" s="361"/>
      <c r="L56" s="103"/>
    </row>
    <row r="57" spans="1:12" ht="18.75" customHeight="1">
      <c r="A57" s="347"/>
      <c r="B57" s="347"/>
      <c r="C57" s="883"/>
      <c r="D57" s="883"/>
      <c r="E57" s="884"/>
      <c r="F57" s="1560"/>
      <c r="G57" s="1560"/>
      <c r="H57" s="1560"/>
      <c r="I57" s="1560"/>
      <c r="J57" s="1560"/>
      <c r="K57" s="361"/>
      <c r="L57" s="103"/>
    </row>
    <row r="58" spans="1:12" ht="18.75" customHeight="1">
      <c r="A58" s="347"/>
      <c r="B58" s="347"/>
      <c r="C58" s="1568" t="s">
        <v>630</v>
      </c>
      <c r="D58" s="1568"/>
      <c r="E58" s="1568"/>
      <c r="F58" s="1568"/>
      <c r="G58" s="1568"/>
      <c r="H58" s="1568"/>
      <c r="I58" s="1568"/>
      <c r="J58" s="1568"/>
      <c r="K58" s="829"/>
      <c r="L58" s="103"/>
    </row>
    <row r="59" spans="1:12" ht="11.25" customHeight="1">
      <c r="A59" s="347"/>
      <c r="B59" s="347"/>
      <c r="C59" s="1569" t="s">
        <v>668</v>
      </c>
      <c r="D59" s="1568"/>
      <c r="E59" s="1568"/>
      <c r="F59" s="1568"/>
      <c r="G59" s="1568"/>
      <c r="H59" s="1568"/>
      <c r="I59" s="1568"/>
      <c r="J59" s="1568"/>
      <c r="K59" s="1570"/>
      <c r="L59" s="103"/>
    </row>
    <row r="60" spans="1:12" ht="13.5" customHeight="1">
      <c r="A60" s="347"/>
      <c r="B60" s="347"/>
      <c r="C60" s="1571"/>
      <c r="D60" s="1572"/>
      <c r="E60" s="1572"/>
      <c r="F60" s="136"/>
      <c r="G60" s="137"/>
      <c r="H60" s="137"/>
      <c r="I60" s="1573">
        <v>42186</v>
      </c>
      <c r="J60" s="1573"/>
      <c r="K60" s="493">
        <v>21</v>
      </c>
      <c r="L60" s="103"/>
    </row>
  </sheetData>
  <mergeCells count="30">
    <mergeCell ref="D47:F49"/>
    <mergeCell ref="D44:F46"/>
    <mergeCell ref="D50:F52"/>
    <mergeCell ref="I43:J43"/>
    <mergeCell ref="I44:J44"/>
    <mergeCell ref="I45:J45"/>
    <mergeCell ref="I46:J46"/>
    <mergeCell ref="I47:J47"/>
    <mergeCell ref="I48:J48"/>
    <mergeCell ref="I49:J49"/>
    <mergeCell ref="I50:J50"/>
    <mergeCell ref="I51:J51"/>
    <mergeCell ref="C58:J58"/>
    <mergeCell ref="C59:K59"/>
    <mergeCell ref="C60:E60"/>
    <mergeCell ref="I60:J60"/>
    <mergeCell ref="I55:J55"/>
    <mergeCell ref="I56:J56"/>
    <mergeCell ref="F57:H57"/>
    <mergeCell ref="I57:J57"/>
    <mergeCell ref="D53:F55"/>
    <mergeCell ref="I52:J52"/>
    <mergeCell ref="I53:J53"/>
    <mergeCell ref="I54:J54"/>
    <mergeCell ref="C4:J4"/>
    <mergeCell ref="C7:D7"/>
    <mergeCell ref="F41:H41"/>
    <mergeCell ref="I41:J41"/>
    <mergeCell ref="I42:J42"/>
    <mergeCell ref="D42:F43"/>
  </mergeCells>
  <conditionalFormatting sqref="F9:F39">
    <cfRule type="top10" dxfId="4" priority="6" bottom="1" rank="1"/>
    <cfRule type="top10" dxfId="3" priority="7" rank="1"/>
  </conditionalFormatting>
  <conditionalFormatting sqref="E9:E38">
    <cfRule type="top10" dxfId="2" priority="4" bottom="1" rank="3"/>
    <cfRule type="top10" dxfId="1" priority="5" rank="2"/>
  </conditionalFormatting>
  <conditionalFormatting sqref="I9:I25">
    <cfRule type="top10" dxfId="0" priority="3" rank="2"/>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sheetPr codeName="Folha22" enableFormatConditionsCalculation="0">
    <tabColor indexed="55"/>
  </sheetPr>
  <dimension ref="A1:AG71"/>
  <sheetViews>
    <sheetView workbookViewId="0"/>
  </sheetViews>
  <sheetFormatPr defaultRowHeight="12.75"/>
  <cols>
    <col min="1" max="1" width="1" customWidth="1"/>
    <col min="2" max="2" width="2.5703125" customWidth="1"/>
    <col min="3" max="3" width="3" customWidth="1"/>
    <col min="4" max="4" width="9.85546875" customWidth="1"/>
    <col min="5" max="5" width="0.5703125" customWidth="1"/>
    <col min="6" max="6" width="5.85546875" customWidth="1"/>
    <col min="7" max="7" width="0.5703125" customWidth="1"/>
    <col min="8" max="8" width="5.85546875" customWidth="1"/>
    <col min="9" max="9" width="0.5703125" customWidth="1"/>
    <col min="10" max="10" width="5.7109375" customWidth="1"/>
    <col min="11" max="11" width="0.5703125" customWidth="1"/>
    <col min="12" max="12" width="5.5703125" customWidth="1"/>
    <col min="13" max="13" width="0.42578125" customWidth="1"/>
    <col min="14" max="14" width="5.7109375" customWidth="1"/>
    <col min="15" max="15" width="0.5703125" customWidth="1"/>
    <col min="16" max="16" width="5.7109375" customWidth="1"/>
    <col min="17" max="17" width="0.5703125" customWidth="1"/>
    <col min="18" max="18" width="5.7109375" customWidth="1"/>
    <col min="19" max="19" width="0.5703125" customWidth="1"/>
    <col min="20" max="20" width="5.7109375" customWidth="1"/>
    <col min="21" max="21" width="0.5703125" customWidth="1"/>
    <col min="22" max="22" width="5.7109375" style="56" customWidth="1"/>
    <col min="23" max="23" width="0.5703125" customWidth="1"/>
    <col min="24" max="24" width="5.7109375" customWidth="1"/>
    <col min="25" max="25" width="0.5703125" customWidth="1"/>
    <col min="26" max="26" width="5.7109375" customWidth="1"/>
    <col min="27" max="27" width="0.5703125" customWidth="1"/>
    <col min="28" max="28" width="5.7109375" customWidth="1"/>
    <col min="29" max="29" width="0.5703125" customWidth="1"/>
    <col min="30" max="30" width="5.7109375" customWidth="1"/>
    <col min="31" max="31" width="0.5703125" customWidth="1"/>
    <col min="32" max="32" width="2.5703125" customWidth="1"/>
    <col min="33" max="33" width="1" customWidth="1"/>
  </cols>
  <sheetData>
    <row r="1" spans="1:33" ht="13.5" customHeight="1">
      <c r="A1" s="4"/>
      <c r="B1" s="218"/>
      <c r="C1" s="218"/>
      <c r="D1" s="218"/>
      <c r="E1" s="218"/>
      <c r="F1" s="218"/>
      <c r="G1" s="219"/>
      <c r="H1" s="219"/>
      <c r="I1" s="219"/>
      <c r="J1" s="219"/>
      <c r="K1" s="219"/>
      <c r="L1" s="219"/>
      <c r="M1" s="219"/>
      <c r="N1" s="219"/>
      <c r="O1" s="219"/>
      <c r="P1" s="219"/>
      <c r="Q1" s="219"/>
      <c r="R1" s="219"/>
      <c r="S1" s="219"/>
      <c r="T1" s="219"/>
      <c r="U1" s="219"/>
      <c r="V1" s="219"/>
      <c r="W1" s="219"/>
      <c r="X1" s="1421" t="s">
        <v>333</v>
      </c>
      <c r="Y1" s="1421"/>
      <c r="Z1" s="1421"/>
      <c r="AA1" s="1421"/>
      <c r="AB1" s="1421"/>
      <c r="AC1" s="1421"/>
      <c r="AD1" s="1421"/>
      <c r="AE1" s="1421"/>
      <c r="AF1" s="1421"/>
      <c r="AG1" s="4"/>
    </row>
    <row r="2" spans="1:33" ht="6" customHeight="1">
      <c r="A2" s="220"/>
      <c r="B2" s="1424"/>
      <c r="C2" s="1424"/>
      <c r="D2" s="1424"/>
      <c r="E2" s="19"/>
      <c r="F2" s="19"/>
      <c r="G2" s="19"/>
      <c r="H2" s="19"/>
      <c r="I2" s="19"/>
      <c r="J2" s="217"/>
      <c r="K2" s="217"/>
      <c r="L2" s="217"/>
      <c r="M2" s="217"/>
      <c r="N2" s="217"/>
      <c r="O2" s="217"/>
      <c r="P2" s="217"/>
      <c r="Q2" s="217"/>
      <c r="R2" s="217"/>
      <c r="S2" s="217"/>
      <c r="T2" s="217"/>
      <c r="U2" s="217"/>
      <c r="V2" s="217"/>
      <c r="W2" s="217"/>
      <c r="X2" s="217"/>
      <c r="Y2" s="217"/>
      <c r="Z2" s="7"/>
      <c r="AA2" s="7"/>
      <c r="AB2" s="7"/>
      <c r="AC2" s="7"/>
      <c r="AD2" s="7"/>
      <c r="AE2" s="7"/>
      <c r="AF2" s="7"/>
      <c r="AG2" s="4"/>
    </row>
    <row r="3" spans="1:33" ht="12" customHeight="1">
      <c r="A3" s="220"/>
      <c r="B3" s="7"/>
      <c r="C3" s="7"/>
      <c r="D3" s="7"/>
      <c r="E3" s="7"/>
      <c r="F3" s="7"/>
      <c r="G3" s="7"/>
      <c r="H3" s="7"/>
      <c r="I3" s="7"/>
      <c r="J3" s="7"/>
      <c r="K3" s="7"/>
      <c r="L3" s="7"/>
      <c r="M3" s="7"/>
      <c r="N3" s="7"/>
      <c r="O3" s="7"/>
      <c r="P3" s="7"/>
      <c r="Q3" s="7"/>
      <c r="R3" s="7"/>
      <c r="S3" s="7"/>
      <c r="T3" s="7"/>
      <c r="U3" s="7"/>
      <c r="V3" s="7"/>
      <c r="W3" s="7"/>
      <c r="X3" s="7"/>
      <c r="Y3" s="7"/>
      <c r="Z3" s="7"/>
      <c r="AA3" s="7"/>
      <c r="AB3" s="20"/>
      <c r="AC3" s="7"/>
      <c r="AD3" s="20"/>
      <c r="AE3" s="7"/>
      <c r="AF3" s="7"/>
      <c r="AG3" s="4"/>
    </row>
    <row r="4" spans="1:33" s="10" customFormat="1" ht="13.5" customHeight="1">
      <c r="A4" s="221"/>
      <c r="B4" s="17"/>
      <c r="C4" s="80"/>
      <c r="D4" s="74"/>
      <c r="E4" s="74"/>
      <c r="F4" s="74"/>
      <c r="G4" s="74"/>
      <c r="H4" s="74"/>
      <c r="I4" s="74"/>
      <c r="J4" s="74"/>
      <c r="K4" s="74"/>
      <c r="L4" s="74"/>
      <c r="M4" s="74"/>
      <c r="N4" s="74"/>
      <c r="O4" s="74"/>
      <c r="P4" s="74"/>
      <c r="Q4" s="74"/>
      <c r="R4" s="81"/>
      <c r="S4" s="81"/>
      <c r="T4" s="81"/>
      <c r="U4" s="81"/>
      <c r="V4" s="81"/>
      <c r="W4" s="81"/>
      <c r="X4" s="81"/>
      <c r="Y4" s="81"/>
      <c r="Z4" s="81"/>
      <c r="AA4" s="81"/>
      <c r="AB4" s="81"/>
      <c r="AC4" s="81"/>
      <c r="AD4" s="81"/>
      <c r="AE4" s="81"/>
      <c r="AF4" s="7"/>
      <c r="AG4" s="9"/>
    </row>
    <row r="5" spans="1:33" ht="3.75" customHeight="1">
      <c r="A5" s="220"/>
      <c r="B5" s="7"/>
      <c r="C5" s="11"/>
      <c r="D5" s="11"/>
      <c r="E5" s="11"/>
      <c r="F5" s="1579"/>
      <c r="G5" s="1579"/>
      <c r="H5" s="1579"/>
      <c r="I5" s="1579"/>
      <c r="J5" s="1579"/>
      <c r="K5" s="1579"/>
      <c r="L5" s="1579"/>
      <c r="M5" s="11"/>
      <c r="N5" s="11"/>
      <c r="O5" s="11"/>
      <c r="P5" s="11"/>
      <c r="Q5" s="11"/>
      <c r="R5" s="5"/>
      <c r="S5" s="5"/>
      <c r="T5" s="5"/>
      <c r="U5" s="64"/>
      <c r="V5" s="5"/>
      <c r="W5" s="5"/>
      <c r="X5" s="5"/>
      <c r="Y5" s="5"/>
      <c r="Z5" s="5"/>
      <c r="AA5" s="5"/>
      <c r="AB5" s="5"/>
      <c r="AC5" s="5"/>
      <c r="AD5" s="5"/>
      <c r="AE5" s="5"/>
      <c r="AF5" s="7"/>
      <c r="AG5" s="4"/>
    </row>
    <row r="6" spans="1:33" ht="9.75" customHeight="1">
      <c r="A6" s="220"/>
      <c r="B6" s="7"/>
      <c r="C6" s="11"/>
      <c r="D6" s="11"/>
      <c r="E6" s="13"/>
      <c r="F6" s="1576"/>
      <c r="G6" s="1576"/>
      <c r="H6" s="1576"/>
      <c r="I6" s="1576"/>
      <c r="J6" s="1576"/>
      <c r="K6" s="1576"/>
      <c r="L6" s="1576"/>
      <c r="M6" s="1576"/>
      <c r="N6" s="1576"/>
      <c r="O6" s="1576"/>
      <c r="P6" s="1576"/>
      <c r="Q6" s="1576"/>
      <c r="R6" s="1576"/>
      <c r="S6" s="1576"/>
      <c r="T6" s="1576"/>
      <c r="U6" s="1576"/>
      <c r="V6" s="1576"/>
      <c r="W6" s="13"/>
      <c r="X6" s="1576"/>
      <c r="Y6" s="1576"/>
      <c r="Z6" s="1576"/>
      <c r="AA6" s="1576"/>
      <c r="AB6" s="1576"/>
      <c r="AC6" s="1576"/>
      <c r="AD6" s="1576"/>
      <c r="AE6" s="13"/>
      <c r="AF6" s="7"/>
      <c r="AG6" s="4"/>
    </row>
    <row r="7" spans="1:33" ht="12.75" customHeight="1">
      <c r="A7" s="220"/>
      <c r="B7" s="7"/>
      <c r="C7" s="11"/>
      <c r="D7" s="11"/>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5"/>
      <c r="AG7" s="4"/>
    </row>
    <row r="8" spans="1:33" s="65" customFormat="1" ht="15" customHeight="1">
      <c r="A8" s="365"/>
      <c r="B8" s="82"/>
      <c r="C8" s="62"/>
      <c r="D8" s="63"/>
      <c r="E8" s="64"/>
      <c r="F8" s="64"/>
      <c r="G8" s="64"/>
      <c r="H8" s="64"/>
      <c r="I8" s="64"/>
      <c r="J8" s="64"/>
      <c r="K8" s="64"/>
      <c r="L8" s="64"/>
      <c r="M8" s="64"/>
      <c r="N8" s="64"/>
      <c r="O8" s="64"/>
      <c r="P8" s="64"/>
      <c r="Q8" s="64"/>
      <c r="R8" s="64"/>
      <c r="S8" s="64"/>
      <c r="T8" s="64"/>
      <c r="U8" s="64"/>
      <c r="V8" s="64"/>
      <c r="W8" s="64"/>
      <c r="X8" s="64"/>
      <c r="Y8" s="64"/>
      <c r="Z8" s="64"/>
      <c r="AA8" s="64"/>
      <c r="AB8" s="64"/>
      <c r="AC8" s="64"/>
      <c r="AD8" s="64"/>
      <c r="AE8" s="64"/>
      <c r="AF8" s="76"/>
      <c r="AG8" s="61"/>
    </row>
    <row r="9" spans="1:33" ht="12" customHeight="1">
      <c r="A9" s="220"/>
      <c r="B9" s="7"/>
      <c r="C9" s="46"/>
      <c r="D9" s="16"/>
      <c r="E9" s="77"/>
      <c r="F9" s="77"/>
      <c r="G9" s="77"/>
      <c r="H9" s="77"/>
      <c r="I9" s="77"/>
      <c r="J9" s="77"/>
      <c r="K9" s="77"/>
      <c r="L9" s="77"/>
      <c r="M9" s="77"/>
      <c r="N9" s="77"/>
      <c r="O9" s="77"/>
      <c r="P9" s="77"/>
      <c r="Q9" s="77"/>
      <c r="R9" s="77"/>
      <c r="S9" s="77"/>
      <c r="T9" s="77"/>
      <c r="U9" s="77"/>
      <c r="V9" s="77"/>
      <c r="W9" s="77"/>
      <c r="X9" s="77"/>
      <c r="Y9" s="77"/>
      <c r="Z9" s="77"/>
      <c r="AA9" s="77"/>
      <c r="AB9" s="25"/>
      <c r="AC9" s="77"/>
      <c r="AD9" s="25"/>
      <c r="AE9" s="77"/>
      <c r="AF9" s="5"/>
      <c r="AG9" s="4"/>
    </row>
    <row r="10" spans="1:33" ht="12" customHeight="1">
      <c r="A10" s="220"/>
      <c r="B10" s="7"/>
      <c r="C10" s="46"/>
      <c r="D10" s="16"/>
      <c r="E10" s="77"/>
      <c r="F10" s="77"/>
      <c r="G10" s="77"/>
      <c r="H10" s="77"/>
      <c r="I10" s="77"/>
      <c r="J10" s="77"/>
      <c r="K10" s="77"/>
      <c r="L10" s="77"/>
      <c r="M10" s="77"/>
      <c r="N10" s="77"/>
      <c r="O10" s="77"/>
      <c r="P10" s="77"/>
      <c r="Q10" s="77"/>
      <c r="R10" s="77"/>
      <c r="S10" s="77"/>
      <c r="T10" s="77"/>
      <c r="U10" s="77"/>
      <c r="V10" s="77"/>
      <c r="W10" s="77"/>
      <c r="X10" s="77"/>
      <c r="Y10" s="77"/>
      <c r="Z10" s="77"/>
      <c r="AA10" s="77"/>
      <c r="AB10" s="25"/>
      <c r="AC10" s="77"/>
      <c r="AD10" s="25"/>
      <c r="AE10" s="77"/>
      <c r="AF10" s="5"/>
      <c r="AG10" s="4"/>
    </row>
    <row r="11" spans="1:33" ht="12" customHeight="1">
      <c r="A11" s="220"/>
      <c r="B11" s="7"/>
      <c r="C11" s="46"/>
      <c r="D11" s="16"/>
      <c r="E11" s="77"/>
      <c r="F11" s="77"/>
      <c r="G11" s="77"/>
      <c r="H11" s="77"/>
      <c r="I11" s="77"/>
      <c r="J11" s="77"/>
      <c r="K11" s="77"/>
      <c r="L11" s="77"/>
      <c r="M11" s="77"/>
      <c r="N11" s="77"/>
      <c r="O11" s="77"/>
      <c r="P11" s="77"/>
      <c r="Q11" s="77"/>
      <c r="R11" s="77"/>
      <c r="S11" s="77"/>
      <c r="T11" s="77"/>
      <c r="U11" s="77"/>
      <c r="V11" s="77"/>
      <c r="W11" s="77"/>
      <c r="X11" s="77"/>
      <c r="Y11" s="77"/>
      <c r="Z11" s="77"/>
      <c r="AA11" s="77"/>
      <c r="AB11" s="25"/>
      <c r="AC11" s="77"/>
      <c r="AD11" s="25"/>
      <c r="AE11" s="77"/>
      <c r="AF11" s="5"/>
      <c r="AG11" s="4"/>
    </row>
    <row r="12" spans="1:33" ht="12" customHeight="1">
      <c r="A12" s="220"/>
      <c r="B12" s="7"/>
      <c r="C12" s="46"/>
      <c r="D12" s="16"/>
      <c r="E12" s="77"/>
      <c r="F12" s="77"/>
      <c r="G12" s="77"/>
      <c r="H12" s="77"/>
      <c r="I12" s="77"/>
      <c r="J12" s="77"/>
      <c r="K12" s="77"/>
      <c r="L12" s="77"/>
      <c r="M12" s="77"/>
      <c r="N12" s="77"/>
      <c r="O12" s="77"/>
      <c r="P12" s="77"/>
      <c r="Q12" s="77"/>
      <c r="R12" s="77"/>
      <c r="S12" s="77"/>
      <c r="T12" s="77"/>
      <c r="U12" s="77"/>
      <c r="V12" s="77"/>
      <c r="W12" s="77"/>
      <c r="X12" s="77"/>
      <c r="Y12" s="77"/>
      <c r="Z12" s="77"/>
      <c r="AA12" s="77"/>
      <c r="AB12" s="25"/>
      <c r="AC12" s="77"/>
      <c r="AD12" s="25"/>
      <c r="AE12" s="77"/>
      <c r="AF12" s="5"/>
      <c r="AG12" s="4"/>
    </row>
    <row r="13" spans="1:33" ht="12" customHeight="1">
      <c r="A13" s="220"/>
      <c r="B13" s="7"/>
      <c r="C13" s="46"/>
      <c r="D13" s="16"/>
      <c r="E13" s="77"/>
      <c r="F13" s="77"/>
      <c r="G13" s="77"/>
      <c r="H13" s="77"/>
      <c r="I13" s="77"/>
      <c r="J13" s="77"/>
      <c r="K13" s="77"/>
      <c r="L13" s="77"/>
      <c r="M13" s="77"/>
      <c r="N13" s="77"/>
      <c r="O13" s="77"/>
      <c r="P13" s="77"/>
      <c r="Q13" s="77"/>
      <c r="R13" s="77"/>
      <c r="S13" s="77"/>
      <c r="T13" s="77"/>
      <c r="U13" s="77"/>
      <c r="V13" s="77"/>
      <c r="W13" s="77"/>
      <c r="X13" s="77"/>
      <c r="Y13" s="77"/>
      <c r="Z13" s="77"/>
      <c r="AA13" s="77"/>
      <c r="AB13" s="25"/>
      <c r="AC13" s="77"/>
      <c r="AD13" s="25"/>
      <c r="AE13" s="77"/>
      <c r="AF13" s="5"/>
      <c r="AG13" s="4"/>
    </row>
    <row r="14" spans="1:33" ht="12" customHeight="1">
      <c r="A14" s="220"/>
      <c r="B14" s="7"/>
      <c r="C14" s="46"/>
      <c r="D14" s="16"/>
      <c r="E14" s="77"/>
      <c r="F14" s="77"/>
      <c r="G14" s="77"/>
      <c r="H14" s="77"/>
      <c r="I14" s="77"/>
      <c r="J14" s="77"/>
      <c r="K14" s="77"/>
      <c r="L14" s="77"/>
      <c r="M14" s="77"/>
      <c r="N14" s="77"/>
      <c r="O14" s="77"/>
      <c r="P14" s="77"/>
      <c r="Q14" s="77"/>
      <c r="R14" s="77"/>
      <c r="S14" s="77"/>
      <c r="T14" s="77"/>
      <c r="U14" s="77"/>
      <c r="V14" s="77"/>
      <c r="W14" s="77"/>
      <c r="X14" s="77"/>
      <c r="Y14" s="77"/>
      <c r="Z14" s="77"/>
      <c r="AA14" s="77"/>
      <c r="AB14" s="25"/>
      <c r="AC14" s="77"/>
      <c r="AD14" s="25"/>
      <c r="AE14" s="77"/>
      <c r="AF14" s="5"/>
      <c r="AG14" s="4"/>
    </row>
    <row r="15" spans="1:33" ht="12" customHeight="1">
      <c r="A15" s="220"/>
      <c r="B15" s="7"/>
      <c r="C15" s="46"/>
      <c r="D15" s="16"/>
      <c r="E15" s="77"/>
      <c r="F15" s="77"/>
      <c r="G15" s="77"/>
      <c r="H15" s="77"/>
      <c r="I15" s="77"/>
      <c r="J15" s="77"/>
      <c r="K15" s="77"/>
      <c r="L15" s="77"/>
      <c r="M15" s="77"/>
      <c r="N15" s="77"/>
      <c r="O15" s="77"/>
      <c r="P15" s="77"/>
      <c r="Q15" s="77"/>
      <c r="R15" s="77"/>
      <c r="S15" s="77"/>
      <c r="T15" s="77"/>
      <c r="U15" s="77"/>
      <c r="V15" s="77"/>
      <c r="W15" s="77"/>
      <c r="X15" s="77"/>
      <c r="Y15" s="77"/>
      <c r="Z15" s="77"/>
      <c r="AA15" s="77"/>
      <c r="AB15" s="25"/>
      <c r="AC15" s="77"/>
      <c r="AD15" s="25"/>
      <c r="AE15" s="77"/>
      <c r="AF15" s="5"/>
      <c r="AG15" s="4"/>
    </row>
    <row r="16" spans="1:33" ht="12" customHeight="1">
      <c r="A16" s="220"/>
      <c r="B16" s="7"/>
      <c r="C16" s="46"/>
      <c r="D16" s="16"/>
      <c r="E16" s="77"/>
      <c r="F16" s="77"/>
      <c r="G16" s="77"/>
      <c r="H16" s="77"/>
      <c r="I16" s="77"/>
      <c r="J16" s="77"/>
      <c r="K16" s="77"/>
      <c r="L16" s="77"/>
      <c r="M16" s="77"/>
      <c r="N16" s="77"/>
      <c r="O16" s="77"/>
      <c r="P16" s="77"/>
      <c r="Q16" s="77"/>
      <c r="R16" s="77"/>
      <c r="S16" s="77"/>
      <c r="T16" s="77"/>
      <c r="U16" s="77"/>
      <c r="V16" s="77"/>
      <c r="W16" s="77"/>
      <c r="X16" s="77"/>
      <c r="Y16" s="77"/>
      <c r="Z16" s="77"/>
      <c r="AA16" s="77"/>
      <c r="AB16" s="25"/>
      <c r="AC16" s="77"/>
      <c r="AD16" s="25"/>
      <c r="AE16" s="77"/>
      <c r="AF16" s="5"/>
      <c r="AG16" s="4"/>
    </row>
    <row r="17" spans="1:33" ht="12" customHeight="1">
      <c r="A17" s="220"/>
      <c r="B17" s="7"/>
      <c r="C17" s="46"/>
      <c r="D17" s="16"/>
      <c r="E17" s="77"/>
      <c r="F17" s="77"/>
      <c r="G17" s="77"/>
      <c r="H17" s="77"/>
      <c r="I17" s="77"/>
      <c r="J17" s="77"/>
      <c r="K17" s="77"/>
      <c r="L17" s="77"/>
      <c r="M17" s="77"/>
      <c r="N17" s="77"/>
      <c r="O17" s="77"/>
      <c r="P17" s="77"/>
      <c r="Q17" s="77"/>
      <c r="R17" s="77"/>
      <c r="S17" s="77"/>
      <c r="T17" s="77"/>
      <c r="U17" s="77"/>
      <c r="V17" s="77"/>
      <c r="W17" s="77"/>
      <c r="X17" s="77"/>
      <c r="Y17" s="77"/>
      <c r="Z17" s="77"/>
      <c r="AA17" s="77"/>
      <c r="AB17" s="25"/>
      <c r="AC17" s="77"/>
      <c r="AD17" s="25"/>
      <c r="AE17" s="77"/>
      <c r="AF17" s="5"/>
      <c r="AG17" s="4"/>
    </row>
    <row r="18" spans="1:33" ht="12" customHeight="1">
      <c r="A18" s="220"/>
      <c r="B18" s="7"/>
      <c r="C18" s="46"/>
      <c r="D18" s="16"/>
      <c r="E18" s="77"/>
      <c r="F18" s="77"/>
      <c r="G18" s="77"/>
      <c r="H18" s="77"/>
      <c r="I18" s="77"/>
      <c r="J18" s="77"/>
      <c r="K18" s="77"/>
      <c r="L18" s="77"/>
      <c r="M18" s="77"/>
      <c r="N18" s="77"/>
      <c r="O18" s="77"/>
      <c r="P18" s="77"/>
      <c r="Q18" s="77"/>
      <c r="R18" s="77"/>
      <c r="S18" s="77"/>
      <c r="T18" s="77"/>
      <c r="U18" s="77"/>
      <c r="V18" s="77"/>
      <c r="W18" s="77"/>
      <c r="X18" s="77"/>
      <c r="Y18" s="77"/>
      <c r="Z18" s="77"/>
      <c r="AA18" s="77"/>
      <c r="AB18" s="25"/>
      <c r="AC18" s="77"/>
      <c r="AD18" s="25"/>
      <c r="AE18" s="77"/>
      <c r="AF18" s="5"/>
      <c r="AG18" s="4"/>
    </row>
    <row r="19" spans="1:33" ht="12" customHeight="1">
      <c r="A19" s="220"/>
      <c r="B19" s="7"/>
      <c r="C19" s="46"/>
      <c r="D19" s="16"/>
      <c r="E19" s="77"/>
      <c r="F19" s="77"/>
      <c r="G19" s="77"/>
      <c r="H19" s="77"/>
      <c r="I19" s="77"/>
      <c r="J19" s="77"/>
      <c r="K19" s="77"/>
      <c r="L19" s="77"/>
      <c r="M19" s="77"/>
      <c r="N19" s="77"/>
      <c r="O19" s="77"/>
      <c r="P19" s="77"/>
      <c r="Q19" s="77"/>
      <c r="R19" s="77"/>
      <c r="S19" s="77"/>
      <c r="T19" s="77"/>
      <c r="U19" s="77"/>
      <c r="V19" s="77"/>
      <c r="W19" s="77"/>
      <c r="X19" s="77"/>
      <c r="Y19" s="77"/>
      <c r="Z19" s="77"/>
      <c r="AA19" s="77"/>
      <c r="AB19" s="25"/>
      <c r="AC19" s="77"/>
      <c r="AD19" s="25"/>
      <c r="AE19" s="77"/>
      <c r="AF19" s="5"/>
      <c r="AG19" s="4"/>
    </row>
    <row r="20" spans="1:33" ht="12" customHeight="1">
      <c r="A20" s="220"/>
      <c r="B20" s="7"/>
      <c r="C20" s="46"/>
      <c r="D20" s="16"/>
      <c r="E20" s="77"/>
      <c r="F20" s="77"/>
      <c r="G20" s="77"/>
      <c r="H20" s="77"/>
      <c r="I20" s="77"/>
      <c r="J20" s="77"/>
      <c r="K20" s="77"/>
      <c r="L20" s="77"/>
      <c r="M20" s="77"/>
      <c r="N20" s="77"/>
      <c r="O20" s="77"/>
      <c r="P20" s="77"/>
      <c r="Q20" s="77"/>
      <c r="R20" s="77"/>
      <c r="S20" s="77"/>
      <c r="T20" s="77"/>
      <c r="U20" s="77"/>
      <c r="V20" s="77"/>
      <c r="W20" s="77"/>
      <c r="X20" s="77"/>
      <c r="Y20" s="77"/>
      <c r="Z20" s="77"/>
      <c r="AA20" s="77"/>
      <c r="AB20" s="25"/>
      <c r="AC20" s="77"/>
      <c r="AD20" s="25"/>
      <c r="AE20" s="77"/>
      <c r="AF20" s="5"/>
      <c r="AG20" s="4"/>
    </row>
    <row r="21" spans="1:33" ht="12" customHeight="1">
      <c r="A21" s="220"/>
      <c r="B21" s="7"/>
      <c r="C21" s="46"/>
      <c r="D21" s="16"/>
      <c r="E21" s="77"/>
      <c r="F21" s="77"/>
      <c r="G21" s="77"/>
      <c r="H21" s="77"/>
      <c r="I21" s="77"/>
      <c r="J21" s="77"/>
      <c r="K21" s="77"/>
      <c r="L21" s="77"/>
      <c r="M21" s="77"/>
      <c r="N21" s="77"/>
      <c r="O21" s="77"/>
      <c r="P21" s="77"/>
      <c r="Q21" s="77"/>
      <c r="R21" s="77"/>
      <c r="S21" s="77"/>
      <c r="T21" s="77"/>
      <c r="U21" s="77"/>
      <c r="V21" s="77"/>
      <c r="W21" s="77"/>
      <c r="X21" s="77"/>
      <c r="Y21" s="77"/>
      <c r="Z21" s="77"/>
      <c r="AA21" s="77"/>
      <c r="AB21" s="25"/>
      <c r="AC21" s="77"/>
      <c r="AD21" s="25"/>
      <c r="AE21" s="77"/>
      <c r="AF21" s="5"/>
      <c r="AG21" s="4"/>
    </row>
    <row r="22" spans="1:33" ht="12" customHeight="1">
      <c r="A22" s="220"/>
      <c r="B22" s="7"/>
      <c r="C22" s="46"/>
      <c r="D22" s="16"/>
      <c r="E22" s="77"/>
      <c r="F22" s="77"/>
      <c r="G22" s="77"/>
      <c r="H22" s="77"/>
      <c r="I22" s="77"/>
      <c r="J22" s="77"/>
      <c r="K22" s="77"/>
      <c r="L22" s="77"/>
      <c r="M22" s="77"/>
      <c r="N22" s="77"/>
      <c r="O22" s="77"/>
      <c r="P22" s="77"/>
      <c r="Q22" s="77"/>
      <c r="R22" s="77"/>
      <c r="S22" s="77"/>
      <c r="T22" s="77"/>
      <c r="U22" s="77"/>
      <c r="V22" s="77"/>
      <c r="W22" s="77"/>
      <c r="X22" s="77"/>
      <c r="Y22" s="77"/>
      <c r="Z22" s="77"/>
      <c r="AA22" s="77"/>
      <c r="AB22" s="25"/>
      <c r="AC22" s="77"/>
      <c r="AD22" s="25"/>
      <c r="AE22" s="77"/>
      <c r="AF22" s="5"/>
      <c r="AG22" s="4"/>
    </row>
    <row r="23" spans="1:33" ht="12" customHeight="1">
      <c r="A23" s="220"/>
      <c r="B23" s="7"/>
      <c r="C23" s="46"/>
      <c r="D23" s="16"/>
      <c r="E23" s="77"/>
      <c r="F23" s="77"/>
      <c r="G23" s="77"/>
      <c r="H23" s="77"/>
      <c r="I23" s="77"/>
      <c r="J23" s="77"/>
      <c r="K23" s="77"/>
      <c r="L23" s="77"/>
      <c r="M23" s="77"/>
      <c r="N23" s="77"/>
      <c r="O23" s="77"/>
      <c r="P23" s="77"/>
      <c r="Q23" s="77"/>
      <c r="R23" s="77"/>
      <c r="S23" s="77"/>
      <c r="T23" s="77"/>
      <c r="U23" s="77"/>
      <c r="V23" s="77"/>
      <c r="W23" s="77"/>
      <c r="X23" s="77"/>
      <c r="Y23" s="77"/>
      <c r="Z23" s="77"/>
      <c r="AA23" s="77"/>
      <c r="AB23" s="25"/>
      <c r="AC23" s="77"/>
      <c r="AD23" s="25"/>
      <c r="AE23" s="77"/>
      <c r="AF23" s="5"/>
      <c r="AG23" s="4"/>
    </row>
    <row r="24" spans="1:33" ht="12" customHeight="1">
      <c r="A24" s="220"/>
      <c r="B24" s="7"/>
      <c r="C24" s="46"/>
      <c r="D24" s="16"/>
      <c r="E24" s="77"/>
      <c r="F24" s="77"/>
      <c r="G24" s="77"/>
      <c r="H24" s="77"/>
      <c r="I24" s="77"/>
      <c r="J24" s="77"/>
      <c r="K24" s="77"/>
      <c r="L24" s="77"/>
      <c r="M24" s="77"/>
      <c r="N24" s="77"/>
      <c r="O24" s="77"/>
      <c r="P24" s="77"/>
      <c r="Q24" s="77"/>
      <c r="R24" s="77"/>
      <c r="S24" s="77"/>
      <c r="T24" s="77"/>
      <c r="U24" s="77"/>
      <c r="V24" s="77"/>
      <c r="W24" s="77"/>
      <c r="X24" s="77"/>
      <c r="Y24" s="77"/>
      <c r="Z24" s="77"/>
      <c r="AA24" s="77"/>
      <c r="AB24" s="25"/>
      <c r="AC24" s="77"/>
      <c r="AD24" s="25"/>
      <c r="AE24" s="77"/>
      <c r="AF24" s="5"/>
      <c r="AG24" s="4"/>
    </row>
    <row r="25" spans="1:33" ht="12" customHeight="1">
      <c r="A25" s="220"/>
      <c r="B25" s="7"/>
      <c r="C25" s="46"/>
      <c r="D25" s="16"/>
      <c r="E25" s="77"/>
      <c r="F25" s="77"/>
      <c r="G25" s="77"/>
      <c r="H25" s="77"/>
      <c r="I25" s="77"/>
      <c r="J25" s="77"/>
      <c r="K25" s="77"/>
      <c r="L25" s="77"/>
      <c r="M25" s="77"/>
      <c r="N25" s="77"/>
      <c r="O25" s="77"/>
      <c r="P25" s="77"/>
      <c r="Q25" s="77"/>
      <c r="R25" s="77"/>
      <c r="S25" s="77"/>
      <c r="T25" s="77"/>
      <c r="U25" s="77"/>
      <c r="V25" s="77"/>
      <c r="W25" s="77"/>
      <c r="X25" s="77"/>
      <c r="Y25" s="77"/>
      <c r="Z25" s="77"/>
      <c r="AA25" s="77"/>
      <c r="AB25" s="25"/>
      <c r="AC25" s="77"/>
      <c r="AD25" s="25"/>
      <c r="AE25" s="77"/>
      <c r="AF25" s="5"/>
      <c r="AG25" s="4"/>
    </row>
    <row r="26" spans="1:33" ht="12" customHeight="1">
      <c r="A26" s="220"/>
      <c r="B26" s="7"/>
      <c r="C26" s="46"/>
      <c r="D26" s="16"/>
      <c r="E26" s="77"/>
      <c r="F26" s="77"/>
      <c r="G26" s="77"/>
      <c r="H26" s="77"/>
      <c r="I26" s="77"/>
      <c r="J26" s="77"/>
      <c r="K26" s="77"/>
      <c r="L26" s="77"/>
      <c r="M26" s="77"/>
      <c r="N26" s="77"/>
      <c r="O26" s="77"/>
      <c r="P26" s="77"/>
      <c r="Q26" s="77"/>
      <c r="R26" s="77"/>
      <c r="S26" s="77"/>
      <c r="T26" s="77"/>
      <c r="U26" s="77"/>
      <c r="V26" s="77"/>
      <c r="W26" s="77"/>
      <c r="X26" s="77"/>
      <c r="Y26" s="77"/>
      <c r="Z26" s="77"/>
      <c r="AA26" s="77"/>
      <c r="AB26" s="25"/>
      <c r="AC26" s="77"/>
      <c r="AD26" s="25"/>
      <c r="AE26" s="77"/>
      <c r="AF26" s="5"/>
      <c r="AG26" s="4"/>
    </row>
    <row r="27" spans="1:33" ht="12" customHeight="1">
      <c r="A27" s="220"/>
      <c r="B27" s="7"/>
      <c r="C27" s="46"/>
      <c r="D27" s="16"/>
      <c r="E27" s="77"/>
      <c r="F27" s="77"/>
      <c r="G27" s="77"/>
      <c r="H27" s="77"/>
      <c r="I27" s="77"/>
      <c r="J27" s="77"/>
      <c r="K27" s="77"/>
      <c r="L27" s="77"/>
      <c r="M27" s="77"/>
      <c r="N27" s="77"/>
      <c r="O27" s="77"/>
      <c r="P27" s="77"/>
      <c r="Q27" s="77"/>
      <c r="R27" s="77"/>
      <c r="S27" s="77"/>
      <c r="T27" s="77"/>
      <c r="U27" s="77"/>
      <c r="V27" s="77"/>
      <c r="W27" s="77"/>
      <c r="X27" s="77"/>
      <c r="Y27" s="77"/>
      <c r="Z27" s="77"/>
      <c r="AA27" s="77"/>
      <c r="AB27" s="25"/>
      <c r="AC27" s="77"/>
      <c r="AD27" s="25"/>
      <c r="AE27" s="77"/>
      <c r="AF27" s="5"/>
      <c r="AG27" s="4"/>
    </row>
    <row r="28" spans="1:33" ht="12" customHeight="1">
      <c r="A28" s="220"/>
      <c r="B28" s="7"/>
      <c r="C28" s="46"/>
      <c r="D28" s="16"/>
      <c r="E28" s="77"/>
      <c r="F28" s="77"/>
      <c r="G28" s="77"/>
      <c r="H28" s="77"/>
      <c r="I28" s="77"/>
      <c r="J28" s="77"/>
      <c r="K28" s="77"/>
      <c r="L28" s="77"/>
      <c r="M28" s="77"/>
      <c r="N28" s="77"/>
      <c r="O28" s="77"/>
      <c r="P28" s="77"/>
      <c r="Q28" s="77"/>
      <c r="R28" s="77"/>
      <c r="S28" s="77"/>
      <c r="T28" s="77"/>
      <c r="U28" s="77"/>
      <c r="V28" s="77"/>
      <c r="W28" s="77"/>
      <c r="X28" s="77"/>
      <c r="Y28" s="77"/>
      <c r="Z28" s="77"/>
      <c r="AA28" s="77"/>
      <c r="AB28" s="25"/>
      <c r="AC28" s="77"/>
      <c r="AD28" s="25"/>
      <c r="AE28" s="77"/>
      <c r="AF28" s="5"/>
      <c r="AG28" s="4"/>
    </row>
    <row r="29" spans="1:33" ht="6" customHeight="1">
      <c r="A29" s="220"/>
      <c r="B29" s="7"/>
      <c r="C29" s="46"/>
      <c r="D29" s="16"/>
      <c r="E29" s="16"/>
      <c r="F29" s="16"/>
      <c r="G29" s="16"/>
      <c r="H29" s="16"/>
      <c r="I29" s="16"/>
      <c r="J29" s="16"/>
      <c r="K29" s="16"/>
      <c r="L29" s="16"/>
      <c r="M29" s="16"/>
      <c r="N29" s="16"/>
      <c r="O29" s="16"/>
      <c r="P29" s="16"/>
      <c r="Q29" s="16"/>
      <c r="R29" s="14"/>
      <c r="S29" s="14"/>
      <c r="T29" s="14"/>
      <c r="U29" s="14"/>
      <c r="V29" s="22"/>
      <c r="W29" s="14"/>
      <c r="X29" s="14"/>
      <c r="Y29" s="14"/>
      <c r="Z29" s="14"/>
      <c r="AA29" s="14"/>
      <c r="AB29" s="14"/>
      <c r="AC29" s="14"/>
      <c r="AD29" s="14"/>
      <c r="AE29" s="14"/>
      <c r="AF29" s="5"/>
      <c r="AG29" s="4"/>
    </row>
    <row r="30" spans="1:33" ht="6" customHeight="1">
      <c r="A30" s="220"/>
      <c r="B30" s="7"/>
      <c r="C30" s="55"/>
      <c r="D30" s="16"/>
      <c r="E30" s="16"/>
      <c r="F30" s="16"/>
      <c r="G30" s="16"/>
      <c r="H30" s="16"/>
      <c r="I30" s="16"/>
      <c r="J30" s="16"/>
      <c r="K30" s="16"/>
      <c r="L30" s="16"/>
      <c r="M30" s="16"/>
      <c r="N30" s="16"/>
      <c r="O30" s="16"/>
      <c r="P30" s="16"/>
      <c r="Q30" s="16"/>
      <c r="R30" s="14"/>
      <c r="S30" s="14"/>
      <c r="T30" s="14"/>
      <c r="U30" s="14"/>
      <c r="V30" s="22"/>
      <c r="W30" s="14"/>
      <c r="X30" s="14"/>
      <c r="Y30" s="14"/>
      <c r="Z30" s="14"/>
      <c r="AA30" s="14"/>
      <c r="AB30" s="14"/>
      <c r="AC30" s="14"/>
      <c r="AD30" s="14"/>
      <c r="AE30" s="14"/>
      <c r="AF30" s="5"/>
      <c r="AG30" s="4"/>
    </row>
    <row r="31" spans="1:33" ht="9" customHeight="1">
      <c r="A31" s="220"/>
      <c r="B31" s="7"/>
      <c r="C31" s="52"/>
      <c r="D31" s="52"/>
      <c r="E31" s="52"/>
      <c r="F31" s="52"/>
      <c r="G31" s="52"/>
      <c r="H31" s="52"/>
      <c r="I31" s="52"/>
      <c r="J31" s="16"/>
      <c r="K31" s="16"/>
      <c r="L31" s="16"/>
      <c r="M31" s="16"/>
      <c r="N31" s="16"/>
      <c r="O31" s="16"/>
      <c r="P31" s="16"/>
      <c r="Q31" s="16"/>
      <c r="R31" s="14"/>
      <c r="S31" s="14"/>
      <c r="T31" s="14"/>
      <c r="U31" s="14"/>
      <c r="V31" s="22"/>
      <c r="W31" s="14"/>
      <c r="X31" s="14"/>
      <c r="Y31" s="14"/>
      <c r="Z31" s="14"/>
      <c r="AA31" s="14"/>
      <c r="AB31" s="14"/>
      <c r="AC31" s="14"/>
      <c r="AD31" s="14"/>
      <c r="AE31" s="14"/>
      <c r="AF31" s="5"/>
      <c r="AG31" s="4"/>
    </row>
    <row r="32" spans="1:33" ht="12.75" customHeight="1">
      <c r="A32" s="220"/>
      <c r="B32" s="7"/>
      <c r="C32" s="46"/>
      <c r="D32" s="16"/>
      <c r="E32" s="16"/>
      <c r="F32" s="16"/>
      <c r="G32" s="16"/>
      <c r="H32" s="16"/>
      <c r="I32" s="16"/>
      <c r="J32" s="16"/>
      <c r="K32" s="16"/>
      <c r="L32" s="16"/>
      <c r="M32" s="16"/>
      <c r="N32" s="16"/>
      <c r="O32" s="16"/>
      <c r="P32" s="16"/>
      <c r="Q32" s="16"/>
      <c r="R32" s="14"/>
      <c r="S32" s="14"/>
      <c r="T32" s="14"/>
      <c r="U32" s="14"/>
      <c r="V32" s="22"/>
      <c r="W32" s="14"/>
      <c r="X32" s="14"/>
      <c r="Y32" s="14"/>
      <c r="Z32" s="14"/>
      <c r="AA32" s="14"/>
      <c r="AB32" s="14"/>
      <c r="AC32" s="14"/>
      <c r="AD32" s="14"/>
      <c r="AE32" s="14"/>
      <c r="AF32" s="5"/>
      <c r="AG32" s="4"/>
    </row>
    <row r="33" spans="1:33" ht="12.75" customHeight="1">
      <c r="A33" s="220"/>
      <c r="B33" s="7"/>
      <c r="C33" s="46"/>
      <c r="D33" s="16"/>
      <c r="E33" s="16"/>
      <c r="F33" s="16"/>
      <c r="G33" s="16"/>
      <c r="H33" s="16"/>
      <c r="I33" s="16"/>
      <c r="J33" s="16"/>
      <c r="K33" s="16"/>
      <c r="L33" s="16"/>
      <c r="M33" s="16"/>
      <c r="N33" s="16"/>
      <c r="O33" s="16"/>
      <c r="P33" s="16"/>
      <c r="Q33" s="16"/>
      <c r="R33" s="14"/>
      <c r="S33" s="14"/>
      <c r="T33" s="14"/>
      <c r="U33" s="14"/>
      <c r="V33" s="22"/>
      <c r="W33" s="14"/>
      <c r="X33" s="14"/>
      <c r="Y33" s="14"/>
      <c r="Z33" s="14"/>
      <c r="AA33" s="14"/>
      <c r="AB33" s="14"/>
      <c r="AC33" s="14"/>
      <c r="AD33" s="14"/>
      <c r="AE33" s="14"/>
      <c r="AF33" s="5"/>
      <c r="AG33" s="4"/>
    </row>
    <row r="34" spans="1:33" ht="15.75" customHeight="1">
      <c r="A34" s="220"/>
      <c r="B34" s="7"/>
      <c r="C34" s="46"/>
      <c r="D34" s="16"/>
      <c r="E34" s="16"/>
      <c r="F34" s="16"/>
      <c r="G34" s="16"/>
      <c r="H34" s="16"/>
      <c r="I34" s="16"/>
      <c r="J34" s="16"/>
      <c r="K34" s="16"/>
      <c r="L34" s="16"/>
      <c r="M34" s="16"/>
      <c r="N34" s="16"/>
      <c r="O34" s="16"/>
      <c r="P34" s="16"/>
      <c r="Q34" s="16"/>
      <c r="R34" s="14"/>
      <c r="S34" s="14"/>
      <c r="T34" s="14"/>
      <c r="U34" s="14"/>
      <c r="V34" s="22"/>
      <c r="W34" s="14"/>
      <c r="X34" s="14"/>
      <c r="Y34" s="14"/>
      <c r="Z34" s="14"/>
      <c r="AA34" s="14"/>
      <c r="AB34" s="14"/>
      <c r="AC34" s="14"/>
      <c r="AD34" s="14"/>
      <c r="AE34" s="14"/>
      <c r="AF34" s="5"/>
      <c r="AG34" s="4"/>
    </row>
    <row r="35" spans="1:33" ht="20.25" customHeight="1">
      <c r="A35" s="220"/>
      <c r="B35" s="7"/>
      <c r="C35" s="46"/>
      <c r="D35" s="16"/>
      <c r="E35" s="16"/>
      <c r="F35" s="16"/>
      <c r="G35" s="16"/>
      <c r="H35" s="16"/>
      <c r="I35" s="16"/>
      <c r="J35" s="16"/>
      <c r="K35" s="16"/>
      <c r="L35" s="16"/>
      <c r="M35" s="16"/>
      <c r="N35" s="16"/>
      <c r="O35" s="16"/>
      <c r="P35" s="16"/>
      <c r="Q35" s="16"/>
      <c r="R35" s="14"/>
      <c r="S35" s="14"/>
      <c r="T35" s="14"/>
      <c r="U35" s="14"/>
      <c r="V35" s="22"/>
      <c r="W35" s="14"/>
      <c r="X35" s="14"/>
      <c r="Y35" s="14"/>
      <c r="Z35" s="14"/>
      <c r="AA35" s="14"/>
      <c r="AB35" s="14"/>
      <c r="AC35" s="14"/>
      <c r="AD35" s="14"/>
      <c r="AE35" s="14"/>
      <c r="AF35" s="5"/>
      <c r="AG35" s="4"/>
    </row>
    <row r="36" spans="1:33" ht="15.75" customHeight="1">
      <c r="A36" s="220"/>
      <c r="B36" s="7"/>
      <c r="C36" s="46"/>
      <c r="D36" s="16"/>
      <c r="E36" s="16"/>
      <c r="F36" s="16"/>
      <c r="G36" s="16"/>
      <c r="H36" s="16"/>
      <c r="I36" s="16"/>
      <c r="J36" s="16"/>
      <c r="K36" s="16"/>
      <c r="L36" s="16"/>
      <c r="M36" s="16"/>
      <c r="N36" s="16"/>
      <c r="O36" s="16"/>
      <c r="P36" s="16"/>
      <c r="Q36" s="16"/>
      <c r="R36" s="14"/>
      <c r="S36" s="14"/>
      <c r="T36" s="14"/>
      <c r="U36" s="14"/>
      <c r="V36" s="22"/>
      <c r="W36" s="14"/>
      <c r="X36" s="14"/>
      <c r="Y36" s="14"/>
      <c r="Z36" s="14"/>
      <c r="AA36" s="14"/>
      <c r="AB36" s="14"/>
      <c r="AC36" s="14"/>
      <c r="AD36" s="14"/>
      <c r="AE36" s="14"/>
      <c r="AF36" s="5"/>
      <c r="AG36" s="4"/>
    </row>
    <row r="37" spans="1:33" ht="12.75" customHeight="1">
      <c r="A37" s="220"/>
      <c r="B37" s="7"/>
      <c r="C37" s="46"/>
      <c r="D37" s="16"/>
      <c r="E37" s="16"/>
      <c r="F37" s="16"/>
      <c r="G37" s="16"/>
      <c r="H37" s="16"/>
      <c r="I37" s="16"/>
      <c r="J37" s="16"/>
      <c r="K37" s="16"/>
      <c r="L37" s="16"/>
      <c r="M37" s="16"/>
      <c r="N37" s="16"/>
      <c r="O37" s="16"/>
      <c r="P37" s="16"/>
      <c r="Q37" s="16"/>
      <c r="R37" s="14"/>
      <c r="S37" s="14"/>
      <c r="T37" s="14"/>
      <c r="U37" s="14"/>
      <c r="V37" s="22"/>
      <c r="W37" s="14"/>
      <c r="X37" s="14"/>
      <c r="Y37" s="14"/>
      <c r="Z37" s="14"/>
      <c r="AA37" s="14"/>
      <c r="AB37" s="14"/>
      <c r="AC37" s="14"/>
      <c r="AD37" s="14"/>
      <c r="AE37" s="14"/>
      <c r="AF37" s="5"/>
      <c r="AG37" s="4"/>
    </row>
    <row r="38" spans="1:33" ht="12" customHeight="1">
      <c r="A38" s="220"/>
      <c r="B38" s="7"/>
      <c r="C38" s="46"/>
      <c r="D38" s="16"/>
      <c r="E38" s="16"/>
      <c r="F38" s="16"/>
      <c r="G38" s="16"/>
      <c r="H38" s="16"/>
      <c r="I38" s="16"/>
      <c r="J38" s="16"/>
      <c r="K38" s="16"/>
      <c r="L38" s="16"/>
      <c r="M38" s="16"/>
      <c r="N38" s="16"/>
      <c r="O38" s="16"/>
      <c r="P38" s="16"/>
      <c r="Q38" s="16"/>
      <c r="R38" s="14"/>
      <c r="S38" s="14"/>
      <c r="T38" s="14"/>
      <c r="U38" s="14"/>
      <c r="V38" s="22"/>
      <c r="W38" s="14"/>
      <c r="X38" s="14"/>
      <c r="Y38" s="14"/>
      <c r="Z38" s="14"/>
      <c r="AA38" s="14"/>
      <c r="AB38" s="14"/>
      <c r="AC38" s="14"/>
      <c r="AD38" s="14"/>
      <c r="AE38" s="14"/>
      <c r="AF38" s="5"/>
      <c r="AG38" s="4"/>
    </row>
    <row r="39" spans="1:33" ht="12.75" customHeight="1">
      <c r="A39" s="220"/>
      <c r="B39" s="7"/>
      <c r="C39" s="46"/>
      <c r="D39" s="16"/>
      <c r="E39" s="16"/>
      <c r="F39" s="16"/>
      <c r="G39" s="16"/>
      <c r="H39" s="16"/>
      <c r="I39" s="16"/>
      <c r="J39" s="16"/>
      <c r="K39" s="16"/>
      <c r="L39" s="16"/>
      <c r="M39" s="16"/>
      <c r="N39" s="16"/>
      <c r="O39" s="16"/>
      <c r="P39" s="16"/>
      <c r="Q39" s="16"/>
      <c r="R39" s="14"/>
      <c r="S39" s="14"/>
      <c r="T39" s="14"/>
      <c r="U39" s="14"/>
      <c r="V39" s="22"/>
      <c r="W39" s="14"/>
      <c r="X39" s="14"/>
      <c r="Y39" s="14"/>
      <c r="Z39" s="14"/>
      <c r="AA39" s="14"/>
      <c r="AB39" s="14"/>
      <c r="AC39" s="14"/>
      <c r="AD39" s="14"/>
      <c r="AE39" s="14"/>
      <c r="AF39" s="5"/>
      <c r="AG39" s="4"/>
    </row>
    <row r="40" spans="1:33" ht="12.75" customHeight="1">
      <c r="A40" s="220"/>
      <c r="B40" s="7"/>
      <c r="C40" s="46"/>
      <c r="D40" s="16"/>
      <c r="E40" s="16"/>
      <c r="F40" s="16"/>
      <c r="G40" s="16"/>
      <c r="H40" s="16"/>
      <c r="I40" s="16"/>
      <c r="J40" s="16"/>
      <c r="K40" s="16"/>
      <c r="L40" s="16"/>
      <c r="M40" s="16"/>
      <c r="N40" s="16"/>
      <c r="O40" s="16"/>
      <c r="P40" s="16"/>
      <c r="Q40" s="16"/>
      <c r="R40" s="14"/>
      <c r="S40" s="14"/>
      <c r="T40" s="14"/>
      <c r="U40" s="14"/>
      <c r="V40" s="22"/>
      <c r="W40" s="14"/>
      <c r="X40" s="14"/>
      <c r="Y40" s="14"/>
      <c r="Z40" s="14"/>
      <c r="AA40" s="14"/>
      <c r="AB40" s="14"/>
      <c r="AC40" s="14"/>
      <c r="AD40" s="14"/>
      <c r="AE40" s="14"/>
      <c r="AF40" s="5"/>
      <c r="AG40" s="4"/>
    </row>
    <row r="41" spans="1:33" ht="10.5" customHeight="1">
      <c r="A41" s="220"/>
      <c r="B41" s="7"/>
      <c r="C41" s="46"/>
      <c r="D41" s="16"/>
      <c r="E41" s="16"/>
      <c r="F41" s="16"/>
      <c r="G41" s="16"/>
      <c r="H41" s="16"/>
      <c r="I41" s="16"/>
      <c r="J41" s="16"/>
      <c r="K41" s="16"/>
      <c r="L41" s="16"/>
      <c r="M41" s="16"/>
      <c r="N41" s="16"/>
      <c r="O41" s="16"/>
      <c r="P41" s="16"/>
      <c r="Q41" s="16"/>
      <c r="R41" s="14"/>
      <c r="S41" s="14"/>
      <c r="T41" s="14"/>
      <c r="U41" s="14"/>
      <c r="V41" s="22"/>
      <c r="W41" s="14"/>
      <c r="X41" s="14"/>
      <c r="Y41" s="14"/>
      <c r="Z41" s="14"/>
      <c r="AA41" s="14"/>
      <c r="AB41" s="14"/>
      <c r="AC41" s="14"/>
      <c r="AD41" s="14"/>
      <c r="AE41" s="14"/>
      <c r="AF41" s="5"/>
      <c r="AG41" s="4"/>
    </row>
    <row r="42" spans="1:33" ht="19.5" customHeight="1">
      <c r="A42" s="220"/>
      <c r="B42" s="7"/>
      <c r="C42" s="7"/>
      <c r="D42" s="7"/>
      <c r="E42" s="7"/>
      <c r="F42" s="7"/>
      <c r="G42" s="7"/>
      <c r="H42" s="7"/>
      <c r="I42" s="7"/>
      <c r="J42" s="7"/>
      <c r="K42" s="7"/>
      <c r="L42" s="7"/>
      <c r="M42" s="7"/>
      <c r="N42" s="7"/>
      <c r="O42" s="7"/>
      <c r="P42" s="7"/>
      <c r="Q42" s="7"/>
      <c r="R42" s="57"/>
      <c r="S42" s="57"/>
      <c r="T42" s="7"/>
      <c r="U42" s="7"/>
      <c r="V42" s="7"/>
      <c r="W42" s="7"/>
      <c r="X42" s="7"/>
      <c r="Y42" s="7"/>
      <c r="Z42" s="7"/>
      <c r="AA42" s="7"/>
      <c r="AB42" s="20"/>
      <c r="AC42" s="7"/>
      <c r="AD42" s="20"/>
      <c r="AE42" s="7"/>
      <c r="AF42" s="5"/>
      <c r="AG42" s="4"/>
    </row>
    <row r="43" spans="1:33" ht="9" customHeight="1">
      <c r="A43" s="220"/>
      <c r="B43" s="7"/>
      <c r="C43" s="80"/>
      <c r="D43" s="74"/>
      <c r="E43" s="74"/>
      <c r="F43" s="74"/>
      <c r="G43" s="74"/>
      <c r="H43" s="74"/>
      <c r="I43" s="74"/>
      <c r="J43" s="74"/>
      <c r="K43" s="74"/>
      <c r="L43" s="74"/>
      <c r="M43" s="74"/>
      <c r="N43" s="74"/>
      <c r="O43" s="74"/>
      <c r="P43" s="74"/>
      <c r="Q43" s="74"/>
      <c r="R43" s="81"/>
      <c r="S43" s="81"/>
      <c r="T43" s="81"/>
      <c r="U43" s="81"/>
      <c r="V43" s="81"/>
      <c r="W43" s="81"/>
      <c r="X43" s="81"/>
      <c r="Y43" s="81"/>
      <c r="Z43" s="81"/>
      <c r="AA43" s="81"/>
      <c r="AB43" s="81"/>
      <c r="AC43" s="81"/>
      <c r="AD43" s="81"/>
      <c r="AE43" s="81"/>
      <c r="AF43" s="5"/>
      <c r="AG43" s="4"/>
    </row>
    <row r="44" spans="1:33" ht="3.75" customHeight="1">
      <c r="A44" s="220"/>
      <c r="B44" s="7"/>
      <c r="C44" s="11"/>
      <c r="D44" s="11"/>
      <c r="E44" s="11"/>
      <c r="F44" s="11"/>
      <c r="G44" s="11"/>
      <c r="H44" s="11"/>
      <c r="I44" s="11"/>
      <c r="J44" s="11"/>
      <c r="K44" s="11"/>
      <c r="L44" s="11"/>
      <c r="M44" s="11"/>
      <c r="N44" s="11"/>
      <c r="O44" s="11"/>
      <c r="P44" s="11"/>
      <c r="Q44" s="11"/>
      <c r="R44" s="5"/>
      <c r="S44" s="5"/>
      <c r="T44" s="5"/>
      <c r="U44" s="5"/>
      <c r="V44" s="5"/>
      <c r="W44" s="5"/>
      <c r="X44" s="5"/>
      <c r="Y44" s="5"/>
      <c r="Z44" s="5"/>
      <c r="AA44" s="5"/>
      <c r="AB44" s="5"/>
      <c r="AC44" s="5"/>
      <c r="AD44" s="5"/>
      <c r="AE44" s="5"/>
      <c r="AF44" s="5"/>
      <c r="AG44" s="4"/>
    </row>
    <row r="45" spans="1:33" ht="11.25" customHeight="1">
      <c r="A45" s="220"/>
      <c r="B45" s="7"/>
      <c r="C45" s="11"/>
      <c r="D45" s="11"/>
      <c r="E45" s="13"/>
      <c r="F45" s="1576"/>
      <c r="G45" s="1576"/>
      <c r="H45" s="1576"/>
      <c r="I45" s="1576"/>
      <c r="J45" s="1576"/>
      <c r="K45" s="1576"/>
      <c r="L45" s="1576"/>
      <c r="M45" s="1576"/>
      <c r="N45" s="1576"/>
      <c r="O45" s="1576"/>
      <c r="P45" s="1576"/>
      <c r="Q45" s="1576"/>
      <c r="R45" s="1576"/>
      <c r="S45" s="1576"/>
      <c r="T45" s="1576"/>
      <c r="U45" s="1576"/>
      <c r="V45" s="1576"/>
      <c r="W45" s="13"/>
      <c r="X45" s="1576"/>
      <c r="Y45" s="1576"/>
      <c r="Z45" s="1576"/>
      <c r="AA45" s="1576"/>
      <c r="AB45" s="1576"/>
      <c r="AC45" s="1576"/>
      <c r="AD45" s="1576"/>
      <c r="AE45" s="13"/>
      <c r="AF45" s="7"/>
      <c r="AG45" s="4"/>
    </row>
    <row r="46" spans="1:33" ht="12.75" customHeight="1">
      <c r="A46" s="220"/>
      <c r="B46" s="7"/>
      <c r="C46" s="11"/>
      <c r="D46" s="11"/>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5"/>
      <c r="AG46" s="4"/>
    </row>
    <row r="47" spans="1:33" ht="6" customHeight="1">
      <c r="A47" s="220"/>
      <c r="B47" s="7"/>
      <c r="C47" s="11"/>
      <c r="D47" s="11"/>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5"/>
      <c r="AG47" s="4"/>
    </row>
    <row r="48" spans="1:33" s="53" customFormat="1" ht="12" customHeight="1">
      <c r="A48" s="366"/>
      <c r="B48" s="51"/>
      <c r="C48" s="58"/>
      <c r="D48" s="52"/>
      <c r="E48" s="60"/>
      <c r="F48" s="60"/>
      <c r="G48" s="60"/>
      <c r="H48" s="60"/>
      <c r="I48" s="60"/>
      <c r="J48" s="60"/>
      <c r="K48" s="60"/>
      <c r="L48" s="60"/>
      <c r="M48" s="60"/>
      <c r="N48" s="60"/>
      <c r="O48" s="60"/>
      <c r="P48" s="60"/>
      <c r="Q48" s="60"/>
      <c r="R48" s="60"/>
      <c r="S48" s="60"/>
      <c r="T48" s="60"/>
      <c r="U48" s="60"/>
      <c r="V48" s="60"/>
      <c r="W48" s="60"/>
      <c r="X48" s="60"/>
      <c r="Y48" s="60"/>
      <c r="Z48" s="60"/>
      <c r="AA48" s="60"/>
      <c r="AB48" s="60"/>
      <c r="AC48" s="60"/>
      <c r="AD48" s="60"/>
      <c r="AE48" s="60"/>
      <c r="AF48" s="67"/>
      <c r="AG48" s="50"/>
    </row>
    <row r="49" spans="1:33" ht="10.5" customHeight="1">
      <c r="A49" s="220"/>
      <c r="B49" s="7"/>
      <c r="C49" s="46"/>
      <c r="D49" s="16"/>
      <c r="E49" s="77"/>
      <c r="F49" s="66"/>
      <c r="G49" s="66"/>
      <c r="H49" s="66"/>
      <c r="I49" s="66"/>
      <c r="J49" s="66"/>
      <c r="K49" s="66"/>
      <c r="L49" s="66"/>
      <c r="M49" s="66"/>
      <c r="N49" s="66"/>
      <c r="O49" s="66"/>
      <c r="P49" s="66"/>
      <c r="Q49" s="66"/>
      <c r="R49" s="66"/>
      <c r="S49" s="66"/>
      <c r="T49" s="66"/>
      <c r="U49" s="66"/>
      <c r="V49" s="66"/>
      <c r="W49" s="66"/>
      <c r="X49" s="66"/>
      <c r="Y49" s="66"/>
      <c r="Z49" s="66"/>
      <c r="AA49" s="66"/>
      <c r="AB49" s="66"/>
      <c r="AC49" s="66"/>
      <c r="AD49" s="66"/>
      <c r="AE49" s="77"/>
      <c r="AF49" s="5"/>
      <c r="AG49" s="4"/>
    </row>
    <row r="50" spans="1:33" ht="12" customHeight="1">
      <c r="A50" s="220"/>
      <c r="B50" s="7"/>
      <c r="C50" s="46"/>
      <c r="D50" s="16"/>
      <c r="E50" s="77"/>
      <c r="F50" s="66"/>
      <c r="G50" s="66"/>
      <c r="H50" s="66"/>
      <c r="I50" s="66"/>
      <c r="J50" s="66"/>
      <c r="K50" s="66"/>
      <c r="L50" s="66"/>
      <c r="M50" s="66"/>
      <c r="N50" s="66"/>
      <c r="O50" s="66"/>
      <c r="P50" s="66"/>
      <c r="Q50" s="66"/>
      <c r="R50" s="66"/>
      <c r="S50" s="66"/>
      <c r="T50" s="66"/>
      <c r="U50" s="66"/>
      <c r="V50" s="66"/>
      <c r="W50" s="66"/>
      <c r="X50" s="66"/>
      <c r="Y50" s="66"/>
      <c r="Z50" s="66"/>
      <c r="AA50" s="66"/>
      <c r="AB50" s="66"/>
      <c r="AC50" s="66"/>
      <c r="AD50" s="66"/>
      <c r="AE50" s="77"/>
      <c r="AF50" s="5"/>
      <c r="AG50" s="4"/>
    </row>
    <row r="51" spans="1:33" ht="12" customHeight="1">
      <c r="A51" s="220"/>
      <c r="B51" s="7"/>
      <c r="C51" s="46"/>
      <c r="D51" s="16"/>
      <c r="E51" s="77"/>
      <c r="F51" s="66"/>
      <c r="G51" s="66"/>
      <c r="H51" s="66"/>
      <c r="I51" s="66"/>
      <c r="J51" s="66"/>
      <c r="K51" s="66"/>
      <c r="L51" s="66"/>
      <c r="M51" s="66"/>
      <c r="N51" s="66"/>
      <c r="O51" s="66"/>
      <c r="P51" s="66"/>
      <c r="Q51" s="66"/>
      <c r="R51" s="66"/>
      <c r="S51" s="66"/>
      <c r="T51" s="66"/>
      <c r="U51" s="66"/>
      <c r="V51" s="66"/>
      <c r="W51" s="66"/>
      <c r="X51" s="66"/>
      <c r="Y51" s="66"/>
      <c r="Z51" s="66"/>
      <c r="AA51" s="66"/>
      <c r="AB51" s="66"/>
      <c r="AC51" s="66"/>
      <c r="AD51" s="66"/>
      <c r="AE51" s="77"/>
      <c r="AF51" s="5"/>
      <c r="AG51" s="4"/>
    </row>
    <row r="52" spans="1:33" ht="12" customHeight="1">
      <c r="A52" s="220"/>
      <c r="B52" s="7"/>
      <c r="C52" s="46"/>
      <c r="D52" s="16"/>
      <c r="E52" s="77"/>
      <c r="F52" s="66"/>
      <c r="G52" s="66"/>
      <c r="H52" s="66"/>
      <c r="I52" s="66"/>
      <c r="J52" s="66"/>
      <c r="K52" s="66"/>
      <c r="L52" s="66"/>
      <c r="M52" s="66"/>
      <c r="N52" s="66"/>
      <c r="O52" s="66"/>
      <c r="P52" s="66"/>
      <c r="Q52" s="66"/>
      <c r="R52" s="66"/>
      <c r="S52" s="66"/>
      <c r="T52" s="66"/>
      <c r="U52" s="66"/>
      <c r="V52" s="66"/>
      <c r="W52" s="66"/>
      <c r="X52" s="66"/>
      <c r="Y52" s="66"/>
      <c r="Z52" s="66"/>
      <c r="AA52" s="66"/>
      <c r="AB52" s="66"/>
      <c r="AC52" s="66"/>
      <c r="AD52" s="66"/>
      <c r="AE52" s="77"/>
      <c r="AF52" s="5"/>
      <c r="AG52" s="4"/>
    </row>
    <row r="53" spans="1:33" ht="12" customHeight="1">
      <c r="A53" s="220"/>
      <c r="B53" s="7"/>
      <c r="C53" s="46"/>
      <c r="D53" s="16"/>
      <c r="E53" s="77"/>
      <c r="F53" s="66"/>
      <c r="G53" s="66"/>
      <c r="H53" s="66"/>
      <c r="I53" s="66"/>
      <c r="J53" s="66"/>
      <c r="K53" s="66"/>
      <c r="L53" s="66"/>
      <c r="M53" s="66"/>
      <c r="N53" s="66"/>
      <c r="O53" s="66"/>
      <c r="P53" s="66"/>
      <c r="Q53" s="66"/>
      <c r="R53" s="66"/>
      <c r="S53" s="66"/>
      <c r="T53" s="66"/>
      <c r="U53" s="66"/>
      <c r="V53" s="66"/>
      <c r="W53" s="66"/>
      <c r="X53" s="66"/>
      <c r="Y53" s="66"/>
      <c r="Z53" s="66"/>
      <c r="AA53" s="66"/>
      <c r="AB53" s="66"/>
      <c r="AC53" s="66"/>
      <c r="AD53" s="66"/>
      <c r="AE53" s="77"/>
      <c r="AF53" s="5"/>
      <c r="AG53" s="4"/>
    </row>
    <row r="54" spans="1:33" ht="12" customHeight="1">
      <c r="A54" s="220"/>
      <c r="B54" s="7"/>
      <c r="C54" s="46"/>
      <c r="D54" s="16"/>
      <c r="E54" s="77"/>
      <c r="F54" s="66"/>
      <c r="G54" s="66"/>
      <c r="H54" s="66"/>
      <c r="I54" s="66"/>
      <c r="J54" s="66"/>
      <c r="K54" s="66"/>
      <c r="L54" s="66"/>
      <c r="M54" s="66"/>
      <c r="N54" s="66"/>
      <c r="O54" s="66"/>
      <c r="P54" s="66"/>
      <c r="Q54" s="66"/>
      <c r="R54" s="66"/>
      <c r="S54" s="66"/>
      <c r="T54" s="66"/>
      <c r="U54" s="66"/>
      <c r="V54" s="66"/>
      <c r="W54" s="66"/>
      <c r="X54" s="66"/>
      <c r="Y54" s="66"/>
      <c r="Z54" s="66"/>
      <c r="AA54" s="66"/>
      <c r="AB54" s="66"/>
      <c r="AC54" s="66"/>
      <c r="AD54" s="66"/>
      <c r="AE54" s="77"/>
      <c r="AF54" s="5"/>
      <c r="AG54" s="4"/>
    </row>
    <row r="55" spans="1:33" ht="12" customHeight="1">
      <c r="A55" s="220"/>
      <c r="B55" s="7"/>
      <c r="C55" s="46"/>
      <c r="D55" s="16"/>
      <c r="E55" s="77"/>
      <c r="F55" s="66"/>
      <c r="G55" s="66"/>
      <c r="H55" s="66"/>
      <c r="I55" s="66"/>
      <c r="J55" s="66"/>
      <c r="K55" s="66"/>
      <c r="L55" s="66"/>
      <c r="M55" s="66"/>
      <c r="N55" s="66"/>
      <c r="O55" s="66"/>
      <c r="P55" s="66"/>
      <c r="Q55" s="66"/>
      <c r="R55" s="66"/>
      <c r="S55" s="66"/>
      <c r="T55" s="66"/>
      <c r="U55" s="66"/>
      <c r="V55" s="66"/>
      <c r="W55" s="66"/>
      <c r="X55" s="66"/>
      <c r="Y55" s="66"/>
      <c r="Z55" s="66"/>
      <c r="AA55" s="66"/>
      <c r="AB55" s="66"/>
      <c r="AC55" s="66"/>
      <c r="AD55" s="66"/>
      <c r="AE55" s="77"/>
      <c r="AF55" s="5"/>
      <c r="AG55" s="4"/>
    </row>
    <row r="56" spans="1:33" ht="12" customHeight="1">
      <c r="A56" s="220"/>
      <c r="B56" s="7"/>
      <c r="C56" s="46"/>
      <c r="D56" s="16"/>
      <c r="E56" s="77"/>
      <c r="F56" s="66"/>
      <c r="G56" s="66"/>
      <c r="H56" s="66"/>
      <c r="I56" s="66"/>
      <c r="J56" s="66"/>
      <c r="K56" s="66"/>
      <c r="L56" s="66"/>
      <c r="M56" s="66"/>
      <c r="N56" s="66"/>
      <c r="O56" s="66"/>
      <c r="P56" s="66"/>
      <c r="Q56" s="66"/>
      <c r="R56" s="66"/>
      <c r="S56" s="66"/>
      <c r="T56" s="66"/>
      <c r="U56" s="66"/>
      <c r="V56" s="66"/>
      <c r="W56" s="66"/>
      <c r="X56" s="66"/>
      <c r="Y56" s="66"/>
      <c r="Z56" s="66"/>
      <c r="AA56" s="66"/>
      <c r="AB56" s="66"/>
      <c r="AC56" s="66"/>
      <c r="AD56" s="66"/>
      <c r="AE56" s="77"/>
      <c r="AF56" s="5"/>
      <c r="AG56" s="4"/>
    </row>
    <row r="57" spans="1:33" ht="12" customHeight="1">
      <c r="A57" s="220"/>
      <c r="B57" s="7"/>
      <c r="C57" s="46"/>
      <c r="D57" s="16"/>
      <c r="E57" s="77"/>
      <c r="F57" s="66"/>
      <c r="G57" s="66"/>
      <c r="H57" s="66"/>
      <c r="I57" s="66"/>
      <c r="J57" s="66"/>
      <c r="K57" s="66"/>
      <c r="L57" s="66"/>
      <c r="M57" s="66"/>
      <c r="N57" s="66"/>
      <c r="O57" s="66"/>
      <c r="P57" s="66"/>
      <c r="Q57" s="66"/>
      <c r="R57" s="66"/>
      <c r="S57" s="66"/>
      <c r="T57" s="66"/>
      <c r="U57" s="66"/>
      <c r="V57" s="66"/>
      <c r="W57" s="66"/>
      <c r="X57" s="66"/>
      <c r="Y57" s="66"/>
      <c r="Z57" s="66"/>
      <c r="AA57" s="66"/>
      <c r="AB57" s="66"/>
      <c r="AC57" s="66"/>
      <c r="AD57" s="66"/>
      <c r="AE57" s="77"/>
      <c r="AF57" s="5"/>
      <c r="AG57" s="4"/>
    </row>
    <row r="58" spans="1:33" ht="12" customHeight="1">
      <c r="A58" s="220"/>
      <c r="B58" s="7"/>
      <c r="C58" s="46"/>
      <c r="D58" s="16"/>
      <c r="E58" s="77"/>
      <c r="F58" s="66"/>
      <c r="G58" s="66"/>
      <c r="H58" s="66"/>
      <c r="I58" s="66"/>
      <c r="J58" s="66"/>
      <c r="K58" s="66"/>
      <c r="L58" s="66"/>
      <c r="M58" s="66"/>
      <c r="N58" s="66"/>
      <c r="O58" s="66"/>
      <c r="P58" s="66"/>
      <c r="Q58" s="66"/>
      <c r="R58" s="66"/>
      <c r="S58" s="66"/>
      <c r="T58" s="66"/>
      <c r="U58" s="66"/>
      <c r="V58" s="66"/>
      <c r="W58" s="66"/>
      <c r="X58" s="66"/>
      <c r="Y58" s="66"/>
      <c r="Z58" s="66"/>
      <c r="AA58" s="66"/>
      <c r="AB58" s="66"/>
      <c r="AC58" s="66"/>
      <c r="AD58" s="66"/>
      <c r="AE58" s="77"/>
      <c r="AF58" s="5"/>
      <c r="AG58" s="4"/>
    </row>
    <row r="59" spans="1:33" ht="12" customHeight="1">
      <c r="A59" s="220"/>
      <c r="B59" s="7"/>
      <c r="C59" s="46"/>
      <c r="D59" s="16"/>
      <c r="E59" s="77"/>
      <c r="F59" s="66"/>
      <c r="G59" s="66"/>
      <c r="H59" s="66"/>
      <c r="I59" s="66"/>
      <c r="J59" s="66"/>
      <c r="K59" s="66"/>
      <c r="L59" s="66"/>
      <c r="M59" s="66"/>
      <c r="N59" s="66"/>
      <c r="O59" s="66"/>
      <c r="P59" s="66"/>
      <c r="Q59" s="66"/>
      <c r="R59" s="66"/>
      <c r="S59" s="66"/>
      <c r="T59" s="66"/>
      <c r="U59" s="66"/>
      <c r="V59" s="66"/>
      <c r="W59" s="66"/>
      <c r="X59" s="66"/>
      <c r="Y59" s="66"/>
      <c r="Z59" s="66"/>
      <c r="AA59" s="66"/>
      <c r="AB59" s="66"/>
      <c r="AC59" s="66"/>
      <c r="AD59" s="66"/>
      <c r="AE59" s="77"/>
      <c r="AF59" s="5"/>
      <c r="AG59" s="4"/>
    </row>
    <row r="60" spans="1:33" ht="12" customHeight="1">
      <c r="A60" s="220"/>
      <c r="B60" s="7"/>
      <c r="C60" s="46"/>
      <c r="D60" s="16"/>
      <c r="E60" s="77"/>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77"/>
      <c r="AF60" s="5"/>
      <c r="AG60" s="4"/>
    </row>
    <row r="61" spans="1:33" ht="12" customHeight="1">
      <c r="A61" s="220"/>
      <c r="B61" s="7"/>
      <c r="C61" s="46"/>
      <c r="D61" s="16"/>
      <c r="E61" s="77"/>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77"/>
      <c r="AF61" s="5"/>
      <c r="AG61" s="4"/>
    </row>
    <row r="62" spans="1:33" ht="12" customHeight="1">
      <c r="A62" s="220"/>
      <c r="B62" s="7"/>
      <c r="C62" s="46"/>
      <c r="D62" s="16"/>
      <c r="E62" s="77"/>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77"/>
      <c r="AF62" s="5"/>
      <c r="AG62" s="4"/>
    </row>
    <row r="63" spans="1:33" ht="12" customHeight="1">
      <c r="A63" s="220"/>
      <c r="B63" s="7"/>
      <c r="C63" s="46"/>
      <c r="D63" s="16"/>
      <c r="E63" s="77"/>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77"/>
      <c r="AF63" s="5"/>
      <c r="AG63" s="4"/>
    </row>
    <row r="64" spans="1:33" ht="12" customHeight="1">
      <c r="A64" s="220"/>
      <c r="B64" s="7"/>
      <c r="C64" s="46"/>
      <c r="D64" s="16"/>
      <c r="E64" s="77"/>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77"/>
      <c r="AF64" s="5"/>
      <c r="AG64" s="4"/>
    </row>
    <row r="65" spans="1:33" ht="12" customHeight="1">
      <c r="A65" s="220"/>
      <c r="B65" s="7"/>
      <c r="C65" s="46"/>
      <c r="D65" s="16"/>
      <c r="E65" s="77"/>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77"/>
      <c r="AF65" s="5"/>
      <c r="AG65" s="4"/>
    </row>
    <row r="66" spans="1:33" ht="12" customHeight="1">
      <c r="A66" s="220"/>
      <c r="B66" s="7"/>
      <c r="C66" s="46"/>
      <c r="D66" s="16"/>
      <c r="E66" s="77"/>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77"/>
      <c r="AF66" s="5"/>
      <c r="AG66" s="4"/>
    </row>
    <row r="67" spans="1:33" ht="12" customHeight="1">
      <c r="A67" s="220"/>
      <c r="B67" s="7"/>
      <c r="C67" s="46"/>
      <c r="D67" s="16"/>
      <c r="E67" s="77"/>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77"/>
      <c r="AF67" s="5"/>
      <c r="AG67" s="4"/>
    </row>
    <row r="68" spans="1:33" ht="12" customHeight="1">
      <c r="A68" s="220"/>
      <c r="B68" s="7"/>
      <c r="C68" s="46"/>
      <c r="D68" s="16"/>
      <c r="E68" s="77"/>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77"/>
      <c r="AF68" s="5"/>
      <c r="AG68" s="7"/>
    </row>
    <row r="69" spans="1:33" s="70" customFormat="1" ht="9" customHeight="1">
      <c r="A69" s="367"/>
      <c r="B69" s="69"/>
      <c r="C69" s="72"/>
      <c r="D69" s="24"/>
      <c r="E69" s="73"/>
      <c r="F69" s="73"/>
      <c r="G69" s="73"/>
      <c r="H69" s="78"/>
      <c r="I69" s="78"/>
      <c r="J69" s="78"/>
      <c r="K69" s="78"/>
      <c r="L69" s="78"/>
      <c r="M69" s="78"/>
      <c r="N69" s="78"/>
      <c r="O69" s="78"/>
      <c r="P69" s="78"/>
      <c r="Q69" s="78"/>
      <c r="R69" s="78"/>
      <c r="S69" s="78"/>
      <c r="T69" s="78"/>
      <c r="U69" s="78"/>
      <c r="V69" s="78"/>
      <c r="W69" s="78"/>
      <c r="X69" s="78"/>
      <c r="Y69" s="78"/>
      <c r="Z69" s="78"/>
      <c r="AA69" s="78"/>
      <c r="AB69" s="78"/>
      <c r="AC69" s="78"/>
      <c r="AD69" s="78"/>
      <c r="AE69" s="78"/>
      <c r="AF69" s="69"/>
      <c r="AG69" s="69"/>
    </row>
    <row r="70" spans="1:33" ht="11.25" customHeight="1">
      <c r="A70" s="220"/>
      <c r="B70" s="1"/>
      <c r="C70" s="45"/>
      <c r="D70" s="16"/>
      <c r="E70" s="79"/>
      <c r="F70" s="79"/>
      <c r="G70" s="79"/>
      <c r="H70" s="79"/>
      <c r="I70" s="79"/>
      <c r="J70" s="79"/>
      <c r="K70" s="79"/>
      <c r="L70" s="79"/>
      <c r="M70" s="79"/>
      <c r="N70" s="79"/>
      <c r="O70" s="79"/>
      <c r="P70" s="79"/>
      <c r="Q70" s="79"/>
      <c r="R70" s="79"/>
      <c r="S70" s="79"/>
      <c r="T70" s="79"/>
      <c r="U70" s="79"/>
      <c r="V70" s="78"/>
      <c r="W70" s="79"/>
      <c r="X70" s="79"/>
      <c r="Y70" s="79"/>
      <c r="Z70" s="79"/>
      <c r="AA70" s="79"/>
      <c r="AB70" s="79"/>
      <c r="AC70" s="79"/>
      <c r="AD70" s="79"/>
      <c r="AE70" s="79"/>
      <c r="AF70" s="5"/>
      <c r="AG70" s="7"/>
    </row>
    <row r="71" spans="1:33" ht="13.5" customHeight="1">
      <c r="A71" s="220"/>
      <c r="B71" s="370">
        <v>22</v>
      </c>
      <c r="C71" s="1577">
        <v>42186</v>
      </c>
      <c r="D71" s="1578"/>
      <c r="E71" s="1578"/>
      <c r="F71" s="1578"/>
      <c r="G71" s="1574"/>
      <c r="H71" s="1575"/>
      <c r="I71" s="7"/>
      <c r="J71" s="7"/>
      <c r="K71" s="7"/>
      <c r="L71" s="7"/>
      <c r="M71" s="7"/>
      <c r="N71" s="7"/>
      <c r="O71" s="7"/>
      <c r="P71" s="7"/>
      <c r="Q71" s="7"/>
      <c r="R71" s="7"/>
      <c r="S71" s="7"/>
      <c r="T71" s="7"/>
      <c r="U71" s="7"/>
      <c r="V71" s="78"/>
      <c r="W71" s="7"/>
      <c r="X71" s="7"/>
      <c r="Y71" s="7"/>
      <c r="Z71" s="7"/>
      <c r="AA71" s="7"/>
      <c r="AB71" s="7"/>
      <c r="AC71" s="7"/>
      <c r="AD71" s="7"/>
      <c r="AE71" s="7"/>
      <c r="AF71" s="7"/>
      <c r="AG71" s="7"/>
    </row>
  </sheetData>
  <customSheetViews>
    <customSheetView guid="{D8E90C30-C61D-40A7-989F-8651AA8E91E2}" hiddenRows="1" topLeftCell="A34">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34">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hiddenRows="1" topLeftCell="A34">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X1:AF1"/>
    <mergeCell ref="G71:H71"/>
    <mergeCell ref="B2:D2"/>
    <mergeCell ref="F45:V45"/>
    <mergeCell ref="F6:V6"/>
    <mergeCell ref="C71:F71"/>
    <mergeCell ref="X6:AD6"/>
    <mergeCell ref="X45:AD45"/>
    <mergeCell ref="F5:L5"/>
  </mergeCells>
  <phoneticPr fontId="5"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2.xml><?xml version="1.0" encoding="utf-8"?>
<worksheet xmlns="http://schemas.openxmlformats.org/spreadsheetml/2006/main" xmlns:r="http://schemas.openxmlformats.org/officeDocument/2006/relationships">
  <sheetPr codeName="Folha23" enableFormatConditionsCalculation="0">
    <tabColor indexed="55"/>
  </sheetPr>
  <dimension ref="A1:AG73"/>
  <sheetViews>
    <sheetView workbookViewId="0"/>
  </sheetViews>
  <sheetFormatPr defaultRowHeight="12.75"/>
  <cols>
    <col min="1" max="1" width="1" customWidth="1"/>
    <col min="2" max="2" width="2.5703125" customWidth="1"/>
    <col min="3" max="3" width="3" customWidth="1"/>
    <col min="4" max="4" width="9.85546875" customWidth="1"/>
    <col min="5" max="5" width="0.5703125" customWidth="1"/>
    <col min="6" max="6" width="5.85546875" customWidth="1"/>
    <col min="7" max="7" width="0.5703125" customWidth="1"/>
    <col min="8" max="8" width="5.85546875" customWidth="1"/>
    <col min="9" max="9" width="0.5703125" customWidth="1"/>
    <col min="10" max="10" width="5.7109375" customWidth="1"/>
    <col min="11" max="11" width="0.5703125" customWidth="1"/>
    <col min="12" max="12" width="5.5703125" customWidth="1"/>
    <col min="13" max="13" width="0.42578125" customWidth="1"/>
    <col min="14" max="14" width="5.7109375" customWidth="1"/>
    <col min="15" max="15" width="0.5703125" customWidth="1"/>
    <col min="16" max="16" width="5.7109375" customWidth="1"/>
    <col min="17" max="17" width="0.5703125" customWidth="1"/>
    <col min="18" max="18" width="5.7109375" customWidth="1"/>
    <col min="19" max="19" width="0.5703125" customWidth="1"/>
    <col min="20" max="20" width="5.7109375" customWidth="1"/>
    <col min="21" max="21" width="0.5703125" customWidth="1"/>
    <col min="22" max="22" width="5.7109375" style="56" customWidth="1"/>
    <col min="23" max="23" width="0.5703125" customWidth="1"/>
    <col min="24" max="24" width="5.5703125" customWidth="1"/>
    <col min="25" max="25" width="0.5703125" customWidth="1"/>
    <col min="26" max="26" width="5.7109375" customWidth="1"/>
    <col min="27" max="27" width="0.5703125" customWidth="1"/>
    <col min="28" max="28" width="5.7109375" customWidth="1"/>
    <col min="29" max="29" width="0.5703125" customWidth="1"/>
    <col min="30" max="30" width="5.7109375" customWidth="1"/>
    <col min="31" max="31" width="0.5703125" customWidth="1"/>
    <col min="32" max="32" width="2.5703125" customWidth="1"/>
    <col min="33" max="33" width="1" customWidth="1"/>
  </cols>
  <sheetData>
    <row r="1" spans="1:33" ht="13.5" customHeight="1">
      <c r="A1" s="4"/>
      <c r="B1" s="1484" t="s">
        <v>336</v>
      </c>
      <c r="C1" s="1484"/>
      <c r="D1" s="1484"/>
      <c r="E1" s="1484"/>
      <c r="F1" s="1484"/>
      <c r="G1" s="1484"/>
      <c r="H1" s="1484"/>
      <c r="I1" s="219"/>
      <c r="J1" s="219"/>
      <c r="K1" s="219"/>
      <c r="L1" s="219"/>
      <c r="M1" s="219"/>
      <c r="N1" s="219"/>
      <c r="O1" s="219"/>
      <c r="P1" s="219"/>
      <c r="Q1" s="219"/>
      <c r="R1" s="219"/>
      <c r="S1" s="219"/>
      <c r="T1" s="219"/>
      <c r="U1" s="219"/>
      <c r="V1" s="219"/>
      <c r="W1" s="219"/>
      <c r="X1" s="267"/>
      <c r="Y1" s="222"/>
      <c r="Z1" s="222"/>
      <c r="AA1" s="222"/>
      <c r="AB1" s="222"/>
      <c r="AC1" s="222"/>
      <c r="AD1" s="222"/>
      <c r="AE1" s="222"/>
      <c r="AF1" s="222"/>
      <c r="AG1" s="4"/>
    </row>
    <row r="2" spans="1:33" ht="6" customHeight="1">
      <c r="A2" s="4"/>
      <c r="B2" s="1424"/>
      <c r="C2" s="1424"/>
      <c r="D2" s="1424"/>
      <c r="E2" s="19"/>
      <c r="F2" s="19"/>
      <c r="G2" s="19"/>
      <c r="H2" s="19"/>
      <c r="I2" s="19"/>
      <c r="J2" s="217"/>
      <c r="K2" s="217"/>
      <c r="L2" s="217"/>
      <c r="M2" s="217"/>
      <c r="N2" s="217"/>
      <c r="O2" s="217"/>
      <c r="P2" s="217"/>
      <c r="Q2" s="217"/>
      <c r="R2" s="217"/>
      <c r="S2" s="217"/>
      <c r="T2" s="217"/>
      <c r="U2" s="217"/>
      <c r="V2" s="217"/>
      <c r="W2" s="217"/>
      <c r="X2" s="217"/>
      <c r="Y2" s="217"/>
      <c r="Z2" s="7"/>
      <c r="AA2" s="7"/>
      <c r="AB2" s="7"/>
      <c r="AC2" s="7"/>
      <c r="AD2" s="7"/>
      <c r="AE2" s="7"/>
      <c r="AF2" s="7"/>
      <c r="AG2" s="227"/>
    </row>
    <row r="3" spans="1:33" ht="12" customHeight="1">
      <c r="A3" s="4"/>
      <c r="B3" s="7"/>
      <c r="C3" s="7"/>
      <c r="D3" s="7"/>
      <c r="E3" s="7"/>
      <c r="F3" s="7"/>
      <c r="G3" s="7"/>
      <c r="H3" s="7"/>
      <c r="I3" s="7"/>
      <c r="J3" s="7"/>
      <c r="K3" s="7"/>
      <c r="L3" s="7"/>
      <c r="M3" s="7"/>
      <c r="N3" s="7"/>
      <c r="O3" s="7"/>
      <c r="P3" s="7"/>
      <c r="Q3" s="7"/>
      <c r="R3" s="7"/>
      <c r="S3" s="7"/>
      <c r="T3" s="7"/>
      <c r="U3" s="7"/>
      <c r="V3" s="7"/>
      <c r="W3" s="7"/>
      <c r="X3" s="7"/>
      <c r="Y3" s="7"/>
      <c r="Z3" s="7"/>
      <c r="AA3" s="7"/>
      <c r="AB3" s="20"/>
      <c r="AC3" s="7"/>
      <c r="AD3" s="20"/>
      <c r="AE3" s="7"/>
      <c r="AF3" s="7"/>
      <c r="AG3" s="227"/>
    </row>
    <row r="4" spans="1:33" s="10" customFormat="1" ht="13.5" customHeight="1">
      <c r="A4" s="9"/>
      <c r="B4" s="17"/>
      <c r="C4" s="80"/>
      <c r="D4" s="74"/>
      <c r="E4" s="74"/>
      <c r="F4" s="74"/>
      <c r="G4" s="74"/>
      <c r="H4" s="74"/>
      <c r="I4" s="74"/>
      <c r="J4" s="74"/>
      <c r="K4" s="74"/>
      <c r="L4" s="74"/>
      <c r="M4" s="74"/>
      <c r="N4" s="74"/>
      <c r="O4" s="74"/>
      <c r="P4" s="74"/>
      <c r="Q4" s="74"/>
      <c r="R4" s="81"/>
      <c r="S4" s="81"/>
      <c r="T4" s="81"/>
      <c r="U4" s="81"/>
      <c r="V4" s="81"/>
      <c r="W4" s="81"/>
      <c r="X4" s="81"/>
      <c r="Y4" s="81"/>
      <c r="Z4" s="81"/>
      <c r="AA4" s="81"/>
      <c r="AB4" s="81"/>
      <c r="AC4" s="81"/>
      <c r="AD4" s="81"/>
      <c r="AE4" s="81"/>
      <c r="AF4" s="7"/>
      <c r="AG4" s="226"/>
    </row>
    <row r="5" spans="1:33" ht="3.75" customHeight="1">
      <c r="A5" s="4"/>
      <c r="B5" s="7"/>
      <c r="C5" s="11"/>
      <c r="D5" s="11"/>
      <c r="E5" s="11"/>
      <c r="F5" s="1579"/>
      <c r="G5" s="1579"/>
      <c r="H5" s="1579"/>
      <c r="I5" s="1579"/>
      <c r="J5" s="1579"/>
      <c r="K5" s="1579"/>
      <c r="L5" s="1579"/>
      <c r="M5" s="11"/>
      <c r="N5" s="11"/>
      <c r="O5" s="11"/>
      <c r="P5" s="11"/>
      <c r="Q5" s="11"/>
      <c r="R5" s="5"/>
      <c r="S5" s="5"/>
      <c r="T5" s="5"/>
      <c r="U5" s="64"/>
      <c r="V5" s="5"/>
      <c r="W5" s="5"/>
      <c r="X5" s="5"/>
      <c r="Y5" s="5"/>
      <c r="Z5" s="5"/>
      <c r="AA5" s="5"/>
      <c r="AB5" s="5"/>
      <c r="AC5" s="5"/>
      <c r="AD5" s="5"/>
      <c r="AE5" s="5"/>
      <c r="AF5" s="7"/>
      <c r="AG5" s="227"/>
    </row>
    <row r="6" spans="1:33" ht="9.75" customHeight="1">
      <c r="A6" s="4"/>
      <c r="B6" s="7"/>
      <c r="C6" s="11"/>
      <c r="D6" s="11"/>
      <c r="E6" s="13"/>
      <c r="F6" s="1576"/>
      <c r="G6" s="1576"/>
      <c r="H6" s="1576"/>
      <c r="I6" s="1576"/>
      <c r="J6" s="1576"/>
      <c r="K6" s="1576"/>
      <c r="L6" s="1576"/>
      <c r="M6" s="1576"/>
      <c r="N6" s="1576"/>
      <c r="O6" s="1576"/>
      <c r="P6" s="1576"/>
      <c r="Q6" s="1576"/>
      <c r="R6" s="1576"/>
      <c r="S6" s="1576"/>
      <c r="T6" s="1576"/>
      <c r="U6" s="1576"/>
      <c r="V6" s="1576"/>
      <c r="W6" s="13"/>
      <c r="X6" s="1576"/>
      <c r="Y6" s="1576"/>
      <c r="Z6" s="1576"/>
      <c r="AA6" s="1576"/>
      <c r="AB6" s="1576"/>
      <c r="AC6" s="1576"/>
      <c r="AD6" s="1576"/>
      <c r="AE6" s="13"/>
      <c r="AF6" s="7"/>
      <c r="AG6" s="227"/>
    </row>
    <row r="7" spans="1:33" ht="12.75" customHeight="1">
      <c r="A7" s="4"/>
      <c r="B7" s="7"/>
      <c r="C7" s="11"/>
      <c r="D7" s="11"/>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5"/>
      <c r="AG7" s="227"/>
    </row>
    <row r="8" spans="1:33" s="53" customFormat="1" ht="13.5" hidden="1" customHeight="1">
      <c r="A8" s="50"/>
      <c r="B8" s="51"/>
      <c r="C8" s="1580"/>
      <c r="D8" s="1580"/>
      <c r="E8" s="59"/>
      <c r="F8" s="59"/>
      <c r="G8" s="59"/>
      <c r="H8" s="59"/>
      <c r="I8" s="59"/>
      <c r="J8" s="59"/>
      <c r="K8" s="59"/>
      <c r="L8" s="59"/>
      <c r="M8" s="59"/>
      <c r="N8" s="59"/>
      <c r="O8" s="59"/>
      <c r="P8" s="59"/>
      <c r="Q8" s="59"/>
      <c r="R8" s="59"/>
      <c r="S8" s="59"/>
      <c r="T8" s="59"/>
      <c r="U8" s="59"/>
      <c r="V8" s="59"/>
      <c r="W8" s="59"/>
      <c r="X8" s="59"/>
      <c r="Y8" s="59"/>
      <c r="Z8" s="59"/>
      <c r="AA8" s="59"/>
      <c r="AB8" s="59"/>
      <c r="AC8" s="59"/>
      <c r="AD8" s="59"/>
      <c r="AE8" s="59"/>
      <c r="AF8" s="67"/>
      <c r="AG8" s="344"/>
    </row>
    <row r="9" spans="1:33" s="53" customFormat="1" ht="6" hidden="1" customHeight="1">
      <c r="A9" s="50"/>
      <c r="B9" s="51"/>
      <c r="C9" s="58"/>
      <c r="D9" s="58"/>
      <c r="E9" s="54"/>
      <c r="F9" s="54"/>
      <c r="G9" s="54"/>
      <c r="H9" s="54"/>
      <c r="I9" s="54"/>
      <c r="J9" s="54"/>
      <c r="K9" s="54"/>
      <c r="L9" s="54"/>
      <c r="M9" s="54"/>
      <c r="N9" s="54"/>
      <c r="O9" s="54"/>
      <c r="P9" s="54"/>
      <c r="Q9" s="54"/>
      <c r="R9" s="54"/>
      <c r="S9" s="54"/>
      <c r="T9" s="54"/>
      <c r="U9" s="54"/>
      <c r="V9" s="54"/>
      <c r="W9" s="54"/>
      <c r="X9" s="54"/>
      <c r="Y9" s="54"/>
      <c r="Z9" s="54"/>
      <c r="AA9" s="54"/>
      <c r="AB9" s="54"/>
      <c r="AC9" s="54"/>
      <c r="AD9" s="54"/>
      <c r="AE9" s="54"/>
      <c r="AF9" s="67"/>
      <c r="AG9" s="344"/>
    </row>
    <row r="10" spans="1:33" s="65" customFormat="1" ht="15" customHeight="1">
      <c r="A10" s="61"/>
      <c r="B10" s="82"/>
      <c r="C10" s="62"/>
      <c r="D10" s="63"/>
      <c r="E10" s="64"/>
      <c r="F10" s="64"/>
      <c r="G10" s="64"/>
      <c r="H10" s="64"/>
      <c r="I10" s="64"/>
      <c r="J10" s="64"/>
      <c r="K10" s="64"/>
      <c r="L10" s="64"/>
      <c r="M10" s="64"/>
      <c r="N10" s="64"/>
      <c r="O10" s="64"/>
      <c r="P10" s="64"/>
      <c r="Q10" s="64"/>
      <c r="R10" s="64"/>
      <c r="S10" s="64"/>
      <c r="T10" s="64"/>
      <c r="U10" s="64"/>
      <c r="V10" s="64"/>
      <c r="W10" s="64"/>
      <c r="X10" s="64"/>
      <c r="Y10" s="64"/>
      <c r="Z10" s="64"/>
      <c r="AA10" s="64"/>
      <c r="AB10" s="64"/>
      <c r="AC10" s="64"/>
      <c r="AD10" s="64"/>
      <c r="AE10" s="64"/>
      <c r="AF10" s="76"/>
      <c r="AG10" s="341"/>
    </row>
    <row r="11" spans="1:33" ht="12" customHeight="1">
      <c r="A11" s="4"/>
      <c r="B11" s="7"/>
      <c r="C11" s="46"/>
      <c r="D11" s="16"/>
      <c r="E11" s="77"/>
      <c r="F11" s="77"/>
      <c r="G11" s="77"/>
      <c r="H11" s="77"/>
      <c r="I11" s="77"/>
      <c r="J11" s="77"/>
      <c r="K11" s="77"/>
      <c r="L11" s="77"/>
      <c r="M11" s="77"/>
      <c r="N11" s="77"/>
      <c r="O11" s="77"/>
      <c r="P11" s="77"/>
      <c r="Q11" s="77"/>
      <c r="R11" s="77"/>
      <c r="S11" s="77"/>
      <c r="T11" s="77"/>
      <c r="U11" s="77"/>
      <c r="V11" s="77"/>
      <c r="W11" s="77"/>
      <c r="X11" s="77"/>
      <c r="Y11" s="77"/>
      <c r="Z11" s="77"/>
      <c r="AA11" s="77"/>
      <c r="AB11" s="25"/>
      <c r="AC11" s="77"/>
      <c r="AD11" s="25"/>
      <c r="AE11" s="77"/>
      <c r="AF11" s="5"/>
      <c r="AG11" s="227"/>
    </row>
    <row r="12" spans="1:33" ht="12" customHeight="1">
      <c r="A12" s="4"/>
      <c r="B12" s="7"/>
      <c r="C12" s="46"/>
      <c r="D12" s="16"/>
      <c r="E12" s="77"/>
      <c r="F12" s="77"/>
      <c r="G12" s="77"/>
      <c r="H12" s="77"/>
      <c r="I12" s="77"/>
      <c r="J12" s="77"/>
      <c r="K12" s="77"/>
      <c r="L12" s="77"/>
      <c r="M12" s="77"/>
      <c r="N12" s="77"/>
      <c r="O12" s="77"/>
      <c r="P12" s="77"/>
      <c r="Q12" s="77"/>
      <c r="R12" s="77"/>
      <c r="S12" s="77"/>
      <c r="T12" s="77"/>
      <c r="U12" s="77"/>
      <c r="V12" s="77"/>
      <c r="W12" s="77"/>
      <c r="X12" s="77"/>
      <c r="Y12" s="77"/>
      <c r="Z12" s="77"/>
      <c r="AA12" s="77"/>
      <c r="AB12" s="25"/>
      <c r="AC12" s="77"/>
      <c r="AD12" s="25"/>
      <c r="AE12" s="77"/>
      <c r="AF12" s="5"/>
      <c r="AG12" s="227"/>
    </row>
    <row r="13" spans="1:33" ht="12" customHeight="1">
      <c r="A13" s="4"/>
      <c r="B13" s="7"/>
      <c r="C13" s="46"/>
      <c r="D13" s="16"/>
      <c r="E13" s="77"/>
      <c r="F13" s="77"/>
      <c r="G13" s="77"/>
      <c r="H13" s="77"/>
      <c r="I13" s="77"/>
      <c r="J13" s="77"/>
      <c r="K13" s="77"/>
      <c r="L13" s="77"/>
      <c r="M13" s="77"/>
      <c r="N13" s="77"/>
      <c r="O13" s="77"/>
      <c r="P13" s="77"/>
      <c r="Q13" s="77"/>
      <c r="R13" s="77"/>
      <c r="S13" s="77"/>
      <c r="T13" s="77"/>
      <c r="U13" s="77"/>
      <c r="V13" s="77"/>
      <c r="W13" s="77"/>
      <c r="X13" s="77"/>
      <c r="Y13" s="77"/>
      <c r="Z13" s="77"/>
      <c r="AA13" s="77"/>
      <c r="AB13" s="25"/>
      <c r="AC13" s="77"/>
      <c r="AD13" s="25"/>
      <c r="AE13" s="77"/>
      <c r="AF13" s="5"/>
      <c r="AG13" s="227"/>
    </row>
    <row r="14" spans="1:33" ht="12" customHeight="1">
      <c r="A14" s="4"/>
      <c r="B14" s="7"/>
      <c r="C14" s="46"/>
      <c r="D14" s="16"/>
      <c r="E14" s="77"/>
      <c r="F14" s="77"/>
      <c r="G14" s="77"/>
      <c r="H14" s="77"/>
      <c r="I14" s="77"/>
      <c r="J14" s="77"/>
      <c r="K14" s="77"/>
      <c r="L14" s="77"/>
      <c r="M14" s="77"/>
      <c r="N14" s="77"/>
      <c r="O14" s="77"/>
      <c r="P14" s="77"/>
      <c r="Q14" s="77"/>
      <c r="R14" s="77"/>
      <c r="S14" s="77"/>
      <c r="T14" s="77"/>
      <c r="U14" s="77"/>
      <c r="V14" s="77"/>
      <c r="W14" s="77"/>
      <c r="X14" s="77"/>
      <c r="Y14" s="77"/>
      <c r="Z14" s="77"/>
      <c r="AA14" s="77"/>
      <c r="AB14" s="25"/>
      <c r="AC14" s="77"/>
      <c r="AD14" s="25"/>
      <c r="AE14" s="77"/>
      <c r="AF14" s="5"/>
      <c r="AG14" s="227"/>
    </row>
    <row r="15" spans="1:33" ht="12" customHeight="1">
      <c r="A15" s="4"/>
      <c r="B15" s="7"/>
      <c r="C15" s="46"/>
      <c r="D15" s="16"/>
      <c r="E15" s="77"/>
      <c r="F15" s="77"/>
      <c r="G15" s="77"/>
      <c r="H15" s="77"/>
      <c r="I15" s="77"/>
      <c r="J15" s="77"/>
      <c r="K15" s="77"/>
      <c r="L15" s="77"/>
      <c r="M15" s="77"/>
      <c r="N15" s="77"/>
      <c r="O15" s="77"/>
      <c r="P15" s="77"/>
      <c r="Q15" s="77"/>
      <c r="R15" s="77"/>
      <c r="S15" s="77"/>
      <c r="T15" s="77"/>
      <c r="U15" s="77"/>
      <c r="V15" s="77"/>
      <c r="W15" s="77"/>
      <c r="X15" s="77"/>
      <c r="Y15" s="77"/>
      <c r="Z15" s="77"/>
      <c r="AA15" s="77"/>
      <c r="AB15" s="25"/>
      <c r="AC15" s="77"/>
      <c r="AD15" s="25"/>
      <c r="AE15" s="77"/>
      <c r="AF15" s="5"/>
      <c r="AG15" s="227"/>
    </row>
    <row r="16" spans="1:33" ht="12" customHeight="1">
      <c r="A16" s="4"/>
      <c r="B16" s="7"/>
      <c r="C16" s="46"/>
      <c r="D16" s="16"/>
      <c r="E16" s="77"/>
      <c r="F16" s="77"/>
      <c r="G16" s="77"/>
      <c r="H16" s="77"/>
      <c r="I16" s="77"/>
      <c r="J16" s="77"/>
      <c r="K16" s="77"/>
      <c r="L16" s="77"/>
      <c r="M16" s="77"/>
      <c r="N16" s="77"/>
      <c r="O16" s="77"/>
      <c r="P16" s="77"/>
      <c r="Q16" s="77"/>
      <c r="R16" s="77"/>
      <c r="S16" s="77"/>
      <c r="T16" s="77"/>
      <c r="U16" s="77"/>
      <c r="V16" s="77"/>
      <c r="W16" s="77"/>
      <c r="X16" s="77"/>
      <c r="Y16" s="77"/>
      <c r="Z16" s="77"/>
      <c r="AA16" s="77"/>
      <c r="AB16" s="25"/>
      <c r="AC16" s="77"/>
      <c r="AD16" s="25"/>
      <c r="AE16" s="77"/>
      <c r="AF16" s="5"/>
      <c r="AG16" s="227"/>
    </row>
    <row r="17" spans="1:33" ht="12" customHeight="1">
      <c r="A17" s="4"/>
      <c r="B17" s="7"/>
      <c r="C17" s="46"/>
      <c r="D17" s="16"/>
      <c r="E17" s="77"/>
      <c r="F17" s="77"/>
      <c r="G17" s="77"/>
      <c r="H17" s="77"/>
      <c r="I17" s="77"/>
      <c r="J17" s="77"/>
      <c r="K17" s="77"/>
      <c r="L17" s="77"/>
      <c r="M17" s="77"/>
      <c r="N17" s="77"/>
      <c r="O17" s="77"/>
      <c r="P17" s="77"/>
      <c r="Q17" s="77"/>
      <c r="R17" s="77"/>
      <c r="S17" s="77"/>
      <c r="T17" s="77"/>
      <c r="U17" s="77"/>
      <c r="V17" s="77"/>
      <c r="W17" s="77"/>
      <c r="X17" s="77"/>
      <c r="Y17" s="77"/>
      <c r="Z17" s="77"/>
      <c r="AA17" s="77"/>
      <c r="AB17" s="25"/>
      <c r="AC17" s="77"/>
      <c r="AD17" s="25"/>
      <c r="AE17" s="77"/>
      <c r="AF17" s="5"/>
      <c r="AG17" s="227"/>
    </row>
    <row r="18" spans="1:33" ht="12" customHeight="1">
      <c r="A18" s="4"/>
      <c r="B18" s="7"/>
      <c r="C18" s="46"/>
      <c r="D18" s="16"/>
      <c r="E18" s="77"/>
      <c r="F18" s="77"/>
      <c r="G18" s="77"/>
      <c r="H18" s="77"/>
      <c r="I18" s="77"/>
      <c r="J18" s="77"/>
      <c r="K18" s="77"/>
      <c r="L18" s="77"/>
      <c r="M18" s="77"/>
      <c r="N18" s="77"/>
      <c r="O18" s="77"/>
      <c r="P18" s="77"/>
      <c r="Q18" s="77"/>
      <c r="R18" s="77"/>
      <c r="S18" s="77"/>
      <c r="T18" s="77"/>
      <c r="U18" s="77"/>
      <c r="V18" s="77"/>
      <c r="W18" s="77"/>
      <c r="X18" s="77"/>
      <c r="Y18" s="77"/>
      <c r="Z18" s="77"/>
      <c r="AA18" s="77"/>
      <c r="AB18" s="25"/>
      <c r="AC18" s="77"/>
      <c r="AD18" s="25"/>
      <c r="AE18" s="77"/>
      <c r="AF18" s="5"/>
      <c r="AG18" s="227"/>
    </row>
    <row r="19" spans="1:33" ht="12" customHeight="1">
      <c r="A19" s="4"/>
      <c r="B19" s="7"/>
      <c r="C19" s="46"/>
      <c r="D19" s="16"/>
      <c r="E19" s="77"/>
      <c r="F19" s="77"/>
      <c r="G19" s="77"/>
      <c r="H19" s="77"/>
      <c r="I19" s="77"/>
      <c r="J19" s="77"/>
      <c r="K19" s="77"/>
      <c r="L19" s="77"/>
      <c r="M19" s="77"/>
      <c r="N19" s="77"/>
      <c r="O19" s="77"/>
      <c r="P19" s="77"/>
      <c r="Q19" s="77"/>
      <c r="R19" s="77"/>
      <c r="S19" s="77"/>
      <c r="T19" s="77"/>
      <c r="U19" s="77"/>
      <c r="V19" s="77"/>
      <c r="W19" s="77"/>
      <c r="X19" s="77"/>
      <c r="Y19" s="77"/>
      <c r="Z19" s="77"/>
      <c r="AA19" s="77"/>
      <c r="AB19" s="25"/>
      <c r="AC19" s="77"/>
      <c r="AD19" s="25"/>
      <c r="AE19" s="77"/>
      <c r="AF19" s="5"/>
      <c r="AG19" s="227"/>
    </row>
    <row r="20" spans="1:33" ht="12" customHeight="1">
      <c r="A20" s="4"/>
      <c r="B20" s="7"/>
      <c r="C20" s="46"/>
      <c r="D20" s="16"/>
      <c r="E20" s="77"/>
      <c r="F20" s="77"/>
      <c r="G20" s="77"/>
      <c r="H20" s="77"/>
      <c r="I20" s="77"/>
      <c r="J20" s="77"/>
      <c r="K20" s="77"/>
      <c r="L20" s="77"/>
      <c r="M20" s="77"/>
      <c r="N20" s="77"/>
      <c r="O20" s="77"/>
      <c r="P20" s="77"/>
      <c r="Q20" s="77"/>
      <c r="R20" s="77"/>
      <c r="S20" s="77"/>
      <c r="T20" s="77"/>
      <c r="U20" s="77"/>
      <c r="V20" s="77"/>
      <c r="W20" s="77"/>
      <c r="X20" s="77"/>
      <c r="Y20" s="77"/>
      <c r="Z20" s="77"/>
      <c r="AA20" s="77"/>
      <c r="AB20" s="25"/>
      <c r="AC20" s="77"/>
      <c r="AD20" s="25"/>
      <c r="AE20" s="77"/>
      <c r="AF20" s="5"/>
      <c r="AG20" s="227"/>
    </row>
    <row r="21" spans="1:33" ht="12" customHeight="1">
      <c r="A21" s="4"/>
      <c r="B21" s="7"/>
      <c r="C21" s="46"/>
      <c r="D21" s="16"/>
      <c r="E21" s="77"/>
      <c r="F21" s="77"/>
      <c r="G21" s="77"/>
      <c r="H21" s="77"/>
      <c r="I21" s="77"/>
      <c r="J21" s="77"/>
      <c r="K21" s="77"/>
      <c r="L21" s="77"/>
      <c r="M21" s="77"/>
      <c r="N21" s="77"/>
      <c r="O21" s="77"/>
      <c r="P21" s="77"/>
      <c r="Q21" s="77"/>
      <c r="R21" s="77"/>
      <c r="S21" s="77"/>
      <c r="T21" s="77"/>
      <c r="U21" s="77"/>
      <c r="V21" s="77"/>
      <c r="W21" s="77"/>
      <c r="X21" s="77"/>
      <c r="Y21" s="77"/>
      <c r="Z21" s="77"/>
      <c r="AA21" s="77"/>
      <c r="AB21" s="25"/>
      <c r="AC21" s="77"/>
      <c r="AD21" s="25"/>
      <c r="AE21" s="77"/>
      <c r="AF21" s="5"/>
      <c r="AG21" s="227"/>
    </row>
    <row r="22" spans="1:33" ht="12" customHeight="1">
      <c r="A22" s="4"/>
      <c r="B22" s="7"/>
      <c r="C22" s="46"/>
      <c r="D22" s="16"/>
      <c r="E22" s="77"/>
      <c r="F22" s="77"/>
      <c r="G22" s="77"/>
      <c r="H22" s="77"/>
      <c r="I22" s="77"/>
      <c r="J22" s="77"/>
      <c r="K22" s="77"/>
      <c r="L22" s="77"/>
      <c r="M22" s="77"/>
      <c r="N22" s="77"/>
      <c r="O22" s="77"/>
      <c r="P22" s="77"/>
      <c r="Q22" s="77"/>
      <c r="R22" s="77"/>
      <c r="S22" s="77"/>
      <c r="T22" s="77"/>
      <c r="U22" s="77"/>
      <c r="V22" s="77"/>
      <c r="W22" s="77"/>
      <c r="X22" s="77"/>
      <c r="Y22" s="77"/>
      <c r="Z22" s="77"/>
      <c r="AA22" s="77"/>
      <c r="AB22" s="25"/>
      <c r="AC22" s="77"/>
      <c r="AD22" s="25"/>
      <c r="AE22" s="77"/>
      <c r="AF22" s="5"/>
      <c r="AG22" s="227"/>
    </row>
    <row r="23" spans="1:33" ht="12" customHeight="1">
      <c r="A23" s="4"/>
      <c r="B23" s="7"/>
      <c r="C23" s="46"/>
      <c r="D23" s="16"/>
      <c r="E23" s="77"/>
      <c r="F23" s="77"/>
      <c r="G23" s="77"/>
      <c r="H23" s="77"/>
      <c r="I23" s="77"/>
      <c r="J23" s="77"/>
      <c r="K23" s="77"/>
      <c r="L23" s="77"/>
      <c r="M23" s="77"/>
      <c r="N23" s="77"/>
      <c r="O23" s="77"/>
      <c r="P23" s="77"/>
      <c r="Q23" s="77"/>
      <c r="R23" s="77"/>
      <c r="S23" s="77"/>
      <c r="T23" s="77"/>
      <c r="U23" s="77"/>
      <c r="V23" s="77"/>
      <c r="W23" s="77"/>
      <c r="X23" s="77"/>
      <c r="Y23" s="77"/>
      <c r="Z23" s="77"/>
      <c r="AA23" s="77"/>
      <c r="AB23" s="25"/>
      <c r="AC23" s="77"/>
      <c r="AD23" s="25"/>
      <c r="AE23" s="77"/>
      <c r="AF23" s="5"/>
      <c r="AG23" s="227"/>
    </row>
    <row r="24" spans="1:33" ht="12" customHeight="1">
      <c r="A24" s="4"/>
      <c r="B24" s="7"/>
      <c r="C24" s="46"/>
      <c r="D24" s="16"/>
      <c r="E24" s="77"/>
      <c r="F24" s="77"/>
      <c r="G24" s="77"/>
      <c r="H24" s="77"/>
      <c r="I24" s="77"/>
      <c r="J24" s="77"/>
      <c r="K24" s="77"/>
      <c r="L24" s="77"/>
      <c r="M24" s="77"/>
      <c r="N24" s="77"/>
      <c r="O24" s="77"/>
      <c r="P24" s="77"/>
      <c r="Q24" s="77"/>
      <c r="R24" s="77"/>
      <c r="S24" s="77"/>
      <c r="T24" s="77"/>
      <c r="U24" s="77"/>
      <c r="V24" s="77"/>
      <c r="W24" s="77"/>
      <c r="X24" s="77"/>
      <c r="Y24" s="77"/>
      <c r="Z24" s="77"/>
      <c r="AA24" s="77"/>
      <c r="AB24" s="25"/>
      <c r="AC24" s="77"/>
      <c r="AD24" s="25"/>
      <c r="AE24" s="77"/>
      <c r="AF24" s="5"/>
      <c r="AG24" s="227"/>
    </row>
    <row r="25" spans="1:33" ht="12" customHeight="1">
      <c r="A25" s="4"/>
      <c r="B25" s="7"/>
      <c r="C25" s="46"/>
      <c r="D25" s="16"/>
      <c r="E25" s="77"/>
      <c r="F25" s="77"/>
      <c r="G25" s="77"/>
      <c r="H25" s="77"/>
      <c r="I25" s="77"/>
      <c r="J25" s="77"/>
      <c r="K25" s="77"/>
      <c r="L25" s="77"/>
      <c r="M25" s="77"/>
      <c r="N25" s="77"/>
      <c r="O25" s="77"/>
      <c r="P25" s="77"/>
      <c r="Q25" s="77"/>
      <c r="R25" s="77"/>
      <c r="S25" s="77"/>
      <c r="T25" s="77"/>
      <c r="U25" s="77"/>
      <c r="V25" s="77"/>
      <c r="W25" s="77"/>
      <c r="X25" s="77"/>
      <c r="Y25" s="77"/>
      <c r="Z25" s="77"/>
      <c r="AA25" s="77"/>
      <c r="AB25" s="25"/>
      <c r="AC25" s="77"/>
      <c r="AD25" s="25"/>
      <c r="AE25" s="77"/>
      <c r="AF25" s="5"/>
      <c r="AG25" s="227"/>
    </row>
    <row r="26" spans="1:33" ht="12" customHeight="1">
      <c r="A26" s="4"/>
      <c r="B26" s="7"/>
      <c r="C26" s="46"/>
      <c r="D26" s="16"/>
      <c r="E26" s="77"/>
      <c r="F26" s="77"/>
      <c r="G26" s="77"/>
      <c r="H26" s="77"/>
      <c r="I26" s="77"/>
      <c r="J26" s="77"/>
      <c r="K26" s="77"/>
      <c r="L26" s="77"/>
      <c r="M26" s="77"/>
      <c r="N26" s="77"/>
      <c r="O26" s="77"/>
      <c r="P26" s="77"/>
      <c r="Q26" s="77"/>
      <c r="R26" s="77"/>
      <c r="S26" s="77"/>
      <c r="T26" s="77"/>
      <c r="U26" s="77"/>
      <c r="V26" s="77"/>
      <c r="W26" s="77"/>
      <c r="X26" s="77"/>
      <c r="Y26" s="77"/>
      <c r="Z26" s="77"/>
      <c r="AA26" s="77"/>
      <c r="AB26" s="25"/>
      <c r="AC26" s="77"/>
      <c r="AD26" s="25"/>
      <c r="AE26" s="77"/>
      <c r="AF26" s="5"/>
      <c r="AG26" s="227"/>
    </row>
    <row r="27" spans="1:33" ht="12" customHeight="1">
      <c r="A27" s="4"/>
      <c r="B27" s="7"/>
      <c r="C27" s="46"/>
      <c r="D27" s="16"/>
      <c r="E27" s="77"/>
      <c r="F27" s="77"/>
      <c r="G27" s="77"/>
      <c r="H27" s="77"/>
      <c r="I27" s="77"/>
      <c r="J27" s="77"/>
      <c r="K27" s="77"/>
      <c r="L27" s="77"/>
      <c r="M27" s="77"/>
      <c r="N27" s="77"/>
      <c r="O27" s="77"/>
      <c r="P27" s="77"/>
      <c r="Q27" s="77"/>
      <c r="R27" s="77"/>
      <c r="S27" s="77"/>
      <c r="T27" s="77"/>
      <c r="U27" s="77"/>
      <c r="V27" s="77"/>
      <c r="W27" s="77"/>
      <c r="X27" s="77"/>
      <c r="Y27" s="77"/>
      <c r="Z27" s="77"/>
      <c r="AA27" s="77"/>
      <c r="AB27" s="25"/>
      <c r="AC27" s="77"/>
      <c r="AD27" s="25"/>
      <c r="AE27" s="77"/>
      <c r="AF27" s="5"/>
      <c r="AG27" s="227"/>
    </row>
    <row r="28" spans="1:33" ht="12" customHeight="1">
      <c r="A28" s="4"/>
      <c r="B28" s="7"/>
      <c r="C28" s="46"/>
      <c r="D28" s="16"/>
      <c r="E28" s="77"/>
      <c r="F28" s="77"/>
      <c r="G28" s="77"/>
      <c r="H28" s="77"/>
      <c r="I28" s="77"/>
      <c r="J28" s="77"/>
      <c r="K28" s="77"/>
      <c r="L28" s="77"/>
      <c r="M28" s="77"/>
      <c r="N28" s="77"/>
      <c r="O28" s="77"/>
      <c r="P28" s="77"/>
      <c r="Q28" s="77"/>
      <c r="R28" s="77"/>
      <c r="S28" s="77"/>
      <c r="T28" s="77"/>
      <c r="U28" s="77"/>
      <c r="V28" s="77"/>
      <c r="W28" s="77"/>
      <c r="X28" s="77"/>
      <c r="Y28" s="77"/>
      <c r="Z28" s="77"/>
      <c r="AA28" s="77"/>
      <c r="AB28" s="25"/>
      <c r="AC28" s="77"/>
      <c r="AD28" s="25"/>
      <c r="AE28" s="77"/>
      <c r="AF28" s="5"/>
      <c r="AG28" s="227"/>
    </row>
    <row r="29" spans="1:33" ht="12" customHeight="1">
      <c r="A29" s="4"/>
      <c r="B29" s="7"/>
      <c r="C29" s="46"/>
      <c r="D29" s="16"/>
      <c r="E29" s="77"/>
      <c r="F29" s="77"/>
      <c r="G29" s="77"/>
      <c r="H29" s="77"/>
      <c r="I29" s="77"/>
      <c r="J29" s="77"/>
      <c r="K29" s="77"/>
      <c r="L29" s="77"/>
      <c r="M29" s="77"/>
      <c r="N29" s="77"/>
      <c r="O29" s="77"/>
      <c r="P29" s="77"/>
      <c r="Q29" s="77"/>
      <c r="R29" s="77"/>
      <c r="S29" s="77"/>
      <c r="T29" s="77"/>
      <c r="U29" s="77"/>
      <c r="V29" s="77"/>
      <c r="W29" s="77"/>
      <c r="X29" s="77"/>
      <c r="Y29" s="77"/>
      <c r="Z29" s="77"/>
      <c r="AA29" s="77"/>
      <c r="AB29" s="25"/>
      <c r="AC29" s="77"/>
      <c r="AD29" s="25"/>
      <c r="AE29" s="77"/>
      <c r="AF29" s="5"/>
      <c r="AG29" s="227"/>
    </row>
    <row r="30" spans="1:33" ht="12" customHeight="1">
      <c r="A30" s="4"/>
      <c r="B30" s="7"/>
      <c r="C30" s="46"/>
      <c r="D30" s="16"/>
      <c r="E30" s="77"/>
      <c r="F30" s="77"/>
      <c r="G30" s="77"/>
      <c r="H30" s="77"/>
      <c r="I30" s="77"/>
      <c r="J30" s="77"/>
      <c r="K30" s="77"/>
      <c r="L30" s="77"/>
      <c r="M30" s="77"/>
      <c r="N30" s="77"/>
      <c r="O30" s="77"/>
      <c r="P30" s="77"/>
      <c r="Q30" s="77"/>
      <c r="R30" s="77"/>
      <c r="S30" s="77"/>
      <c r="T30" s="77"/>
      <c r="U30" s="77"/>
      <c r="V30" s="77"/>
      <c r="W30" s="77"/>
      <c r="X30" s="77"/>
      <c r="Y30" s="77"/>
      <c r="Z30" s="77"/>
      <c r="AA30" s="77"/>
      <c r="AB30" s="25"/>
      <c r="AC30" s="77"/>
      <c r="AD30" s="25"/>
      <c r="AE30" s="77"/>
      <c r="AF30" s="5"/>
      <c r="AG30" s="227"/>
    </row>
    <row r="31" spans="1:33" ht="6" customHeight="1">
      <c r="A31" s="4"/>
      <c r="B31" s="7"/>
      <c r="C31" s="46"/>
      <c r="D31" s="16"/>
      <c r="E31" s="16"/>
      <c r="F31" s="16"/>
      <c r="G31" s="16"/>
      <c r="H31" s="16"/>
      <c r="I31" s="16"/>
      <c r="J31" s="16"/>
      <c r="K31" s="16"/>
      <c r="L31" s="16"/>
      <c r="M31" s="16"/>
      <c r="N31" s="16"/>
      <c r="O31" s="16"/>
      <c r="P31" s="16"/>
      <c r="Q31" s="16"/>
      <c r="R31" s="14"/>
      <c r="S31" s="14"/>
      <c r="T31" s="14"/>
      <c r="U31" s="14"/>
      <c r="V31" s="22"/>
      <c r="W31" s="14"/>
      <c r="X31" s="14"/>
      <c r="Y31" s="14"/>
      <c r="Z31" s="14"/>
      <c r="AA31" s="14"/>
      <c r="AB31" s="14"/>
      <c r="AC31" s="14"/>
      <c r="AD31" s="14"/>
      <c r="AE31" s="14"/>
      <c r="AF31" s="5"/>
      <c r="AG31" s="227"/>
    </row>
    <row r="32" spans="1:33" ht="6" customHeight="1">
      <c r="A32" s="4"/>
      <c r="B32" s="7"/>
      <c r="C32" s="55"/>
      <c r="D32" s="16"/>
      <c r="E32" s="16"/>
      <c r="F32" s="16"/>
      <c r="G32" s="16"/>
      <c r="H32" s="16"/>
      <c r="I32" s="16"/>
      <c r="J32" s="16"/>
      <c r="K32" s="16"/>
      <c r="L32" s="16"/>
      <c r="M32" s="16"/>
      <c r="N32" s="16"/>
      <c r="O32" s="16"/>
      <c r="P32" s="16"/>
      <c r="Q32" s="16"/>
      <c r="R32" s="14"/>
      <c r="S32" s="14"/>
      <c r="T32" s="14"/>
      <c r="U32" s="14"/>
      <c r="V32" s="22"/>
      <c r="W32" s="14"/>
      <c r="X32" s="14"/>
      <c r="Y32" s="14"/>
      <c r="Z32" s="14"/>
      <c r="AA32" s="14"/>
      <c r="AB32" s="14"/>
      <c r="AC32" s="14"/>
      <c r="AD32" s="14"/>
      <c r="AE32" s="14"/>
      <c r="AF32" s="5"/>
      <c r="AG32" s="227"/>
    </row>
    <row r="33" spans="1:33" ht="9" customHeight="1">
      <c r="A33" s="4"/>
      <c r="B33" s="7"/>
      <c r="C33" s="52"/>
      <c r="D33" s="52"/>
      <c r="E33" s="52"/>
      <c r="F33" s="52"/>
      <c r="G33" s="52"/>
      <c r="H33" s="52"/>
      <c r="I33" s="52"/>
      <c r="J33" s="16"/>
      <c r="K33" s="16"/>
      <c r="L33" s="16"/>
      <c r="M33" s="16"/>
      <c r="N33" s="16"/>
      <c r="O33" s="16"/>
      <c r="P33" s="16"/>
      <c r="Q33" s="16"/>
      <c r="R33" s="14"/>
      <c r="S33" s="14"/>
      <c r="T33" s="14"/>
      <c r="U33" s="14"/>
      <c r="V33" s="22"/>
      <c r="W33" s="14"/>
      <c r="X33" s="14"/>
      <c r="Y33" s="14"/>
      <c r="Z33" s="14"/>
      <c r="AA33" s="14"/>
      <c r="AB33" s="14"/>
      <c r="AC33" s="14"/>
      <c r="AD33" s="14"/>
      <c r="AE33" s="14"/>
      <c r="AF33" s="5"/>
      <c r="AG33" s="227"/>
    </row>
    <row r="34" spans="1:33" ht="12.75" customHeight="1">
      <c r="A34" s="4"/>
      <c r="B34" s="7"/>
      <c r="C34" s="46"/>
      <c r="D34" s="16"/>
      <c r="E34" s="16"/>
      <c r="F34" s="16"/>
      <c r="G34" s="16"/>
      <c r="H34" s="16"/>
      <c r="I34" s="16"/>
      <c r="J34" s="16"/>
      <c r="K34" s="16"/>
      <c r="L34" s="16"/>
      <c r="M34" s="16"/>
      <c r="N34" s="16"/>
      <c r="O34" s="16"/>
      <c r="P34" s="16"/>
      <c r="Q34" s="16"/>
      <c r="R34" s="14"/>
      <c r="S34" s="14"/>
      <c r="T34" s="14"/>
      <c r="U34" s="14"/>
      <c r="V34" s="22"/>
      <c r="W34" s="14"/>
      <c r="X34" s="14"/>
      <c r="Y34" s="14"/>
      <c r="Z34" s="14"/>
      <c r="AA34" s="14"/>
      <c r="AB34" s="14"/>
      <c r="AC34" s="14"/>
      <c r="AD34" s="14"/>
      <c r="AE34" s="14"/>
      <c r="AF34" s="5"/>
      <c r="AG34" s="227"/>
    </row>
    <row r="35" spans="1:33" ht="12.75" customHeight="1">
      <c r="A35" s="4"/>
      <c r="B35" s="7"/>
      <c r="C35" s="46"/>
      <c r="D35" s="16"/>
      <c r="E35" s="16"/>
      <c r="F35" s="16"/>
      <c r="G35" s="16"/>
      <c r="H35" s="16"/>
      <c r="I35" s="16"/>
      <c r="J35" s="16"/>
      <c r="K35" s="16"/>
      <c r="L35" s="16"/>
      <c r="M35" s="16"/>
      <c r="N35" s="16"/>
      <c r="O35" s="16"/>
      <c r="P35" s="16"/>
      <c r="Q35" s="16"/>
      <c r="R35" s="14"/>
      <c r="S35" s="14"/>
      <c r="T35" s="14"/>
      <c r="U35" s="14"/>
      <c r="V35" s="22"/>
      <c r="W35" s="14"/>
      <c r="X35" s="14"/>
      <c r="Y35" s="14"/>
      <c r="Z35" s="14"/>
      <c r="AA35" s="14"/>
      <c r="AB35" s="14"/>
      <c r="AC35" s="14"/>
      <c r="AD35" s="14"/>
      <c r="AE35" s="14"/>
      <c r="AF35" s="5"/>
      <c r="AG35" s="227"/>
    </row>
    <row r="36" spans="1:33" ht="15.75" customHeight="1">
      <c r="A36" s="4"/>
      <c r="B36" s="7"/>
      <c r="C36" s="46"/>
      <c r="D36" s="16"/>
      <c r="E36" s="16"/>
      <c r="F36" s="16"/>
      <c r="G36" s="16"/>
      <c r="H36" s="16"/>
      <c r="I36" s="16"/>
      <c r="J36" s="16"/>
      <c r="K36" s="16"/>
      <c r="L36" s="16"/>
      <c r="M36" s="16"/>
      <c r="N36" s="16"/>
      <c r="O36" s="16"/>
      <c r="P36" s="16"/>
      <c r="Q36" s="16"/>
      <c r="R36" s="14"/>
      <c r="S36" s="14"/>
      <c r="T36" s="14"/>
      <c r="U36" s="14"/>
      <c r="V36" s="22"/>
      <c r="W36" s="14"/>
      <c r="X36" s="14"/>
      <c r="Y36" s="14"/>
      <c r="Z36" s="14"/>
      <c r="AA36" s="14"/>
      <c r="AB36" s="14"/>
      <c r="AC36" s="14"/>
      <c r="AD36" s="14"/>
      <c r="AE36" s="14"/>
      <c r="AF36" s="5"/>
      <c r="AG36" s="227"/>
    </row>
    <row r="37" spans="1:33" ht="20.25" customHeight="1">
      <c r="A37" s="4"/>
      <c r="B37" s="7"/>
      <c r="C37" s="46"/>
      <c r="D37" s="16"/>
      <c r="E37" s="16"/>
      <c r="F37" s="16"/>
      <c r="G37" s="16"/>
      <c r="H37" s="16"/>
      <c r="I37" s="16"/>
      <c r="J37" s="16"/>
      <c r="K37" s="16"/>
      <c r="L37" s="16"/>
      <c r="M37" s="16"/>
      <c r="N37" s="16"/>
      <c r="O37" s="16"/>
      <c r="P37" s="16"/>
      <c r="Q37" s="16"/>
      <c r="R37" s="14"/>
      <c r="S37" s="14"/>
      <c r="T37" s="14"/>
      <c r="U37" s="14"/>
      <c r="V37" s="22"/>
      <c r="W37" s="14"/>
      <c r="X37" s="14"/>
      <c r="Y37" s="14"/>
      <c r="Z37" s="14"/>
      <c r="AA37" s="14"/>
      <c r="AB37" s="14"/>
      <c r="AC37" s="14"/>
      <c r="AD37" s="14"/>
      <c r="AE37" s="14"/>
      <c r="AF37" s="5"/>
      <c r="AG37" s="227"/>
    </row>
    <row r="38" spans="1:33" ht="15.75" customHeight="1">
      <c r="A38" s="4"/>
      <c r="B38" s="7"/>
      <c r="C38" s="46"/>
      <c r="D38" s="16"/>
      <c r="E38" s="16"/>
      <c r="F38" s="16"/>
      <c r="G38" s="16"/>
      <c r="H38" s="16"/>
      <c r="I38" s="16"/>
      <c r="J38" s="16"/>
      <c r="K38" s="16"/>
      <c r="L38" s="16"/>
      <c r="M38" s="16"/>
      <c r="N38" s="16"/>
      <c r="O38" s="16"/>
      <c r="P38" s="16"/>
      <c r="Q38" s="16"/>
      <c r="R38" s="14"/>
      <c r="S38" s="14"/>
      <c r="T38" s="14"/>
      <c r="U38" s="14"/>
      <c r="V38" s="22"/>
      <c r="W38" s="14"/>
      <c r="X38" s="14"/>
      <c r="Y38" s="14"/>
      <c r="Z38" s="14"/>
      <c r="AA38" s="14"/>
      <c r="AB38" s="14"/>
      <c r="AC38" s="14"/>
      <c r="AD38" s="14"/>
      <c r="AE38" s="14"/>
      <c r="AF38" s="5"/>
      <c r="AG38" s="227"/>
    </row>
    <row r="39" spans="1:33" ht="12.75" customHeight="1">
      <c r="A39" s="4"/>
      <c r="B39" s="7"/>
      <c r="C39" s="46"/>
      <c r="D39" s="16"/>
      <c r="E39" s="16"/>
      <c r="F39" s="16"/>
      <c r="G39" s="16"/>
      <c r="H39" s="16"/>
      <c r="I39" s="16"/>
      <c r="J39" s="16"/>
      <c r="K39" s="16"/>
      <c r="L39" s="16"/>
      <c r="M39" s="16"/>
      <c r="N39" s="16"/>
      <c r="O39" s="16"/>
      <c r="P39" s="16"/>
      <c r="Q39" s="16"/>
      <c r="R39" s="14"/>
      <c r="S39" s="14"/>
      <c r="T39" s="14"/>
      <c r="U39" s="14"/>
      <c r="V39" s="22"/>
      <c r="W39" s="14"/>
      <c r="X39" s="14"/>
      <c r="Y39" s="14"/>
      <c r="Z39" s="14"/>
      <c r="AA39" s="14"/>
      <c r="AB39" s="14"/>
      <c r="AC39" s="14"/>
      <c r="AD39" s="14"/>
      <c r="AE39" s="14"/>
      <c r="AF39" s="5"/>
      <c r="AG39" s="227"/>
    </row>
    <row r="40" spans="1:33" ht="12" customHeight="1">
      <c r="A40" s="4"/>
      <c r="B40" s="7"/>
      <c r="C40" s="46"/>
      <c r="D40" s="16"/>
      <c r="E40" s="16"/>
      <c r="F40" s="16"/>
      <c r="G40" s="16"/>
      <c r="H40" s="16"/>
      <c r="I40" s="16"/>
      <c r="J40" s="16"/>
      <c r="K40" s="16"/>
      <c r="L40" s="16"/>
      <c r="M40" s="16"/>
      <c r="N40" s="16"/>
      <c r="O40" s="16"/>
      <c r="P40" s="16"/>
      <c r="Q40" s="16"/>
      <c r="R40" s="14"/>
      <c r="S40" s="14"/>
      <c r="T40" s="14"/>
      <c r="U40" s="14"/>
      <c r="V40" s="22"/>
      <c r="W40" s="14"/>
      <c r="X40" s="14"/>
      <c r="Y40" s="14"/>
      <c r="Z40" s="14"/>
      <c r="AA40" s="14"/>
      <c r="AB40" s="14"/>
      <c r="AC40" s="14"/>
      <c r="AD40" s="14"/>
      <c r="AE40" s="14"/>
      <c r="AF40" s="5"/>
      <c r="AG40" s="227"/>
    </row>
    <row r="41" spans="1:33" ht="12.75" customHeight="1">
      <c r="A41" s="4"/>
      <c r="B41" s="7"/>
      <c r="C41" s="46"/>
      <c r="D41" s="16"/>
      <c r="E41" s="16"/>
      <c r="F41" s="16"/>
      <c r="G41" s="16"/>
      <c r="H41" s="16"/>
      <c r="I41" s="16"/>
      <c r="J41" s="16"/>
      <c r="K41" s="16"/>
      <c r="L41" s="16"/>
      <c r="M41" s="16"/>
      <c r="N41" s="16"/>
      <c r="O41" s="16"/>
      <c r="P41" s="16"/>
      <c r="Q41" s="16"/>
      <c r="R41" s="14"/>
      <c r="S41" s="14"/>
      <c r="T41" s="14"/>
      <c r="U41" s="14"/>
      <c r="V41" s="22"/>
      <c r="W41" s="14"/>
      <c r="X41" s="14"/>
      <c r="Y41" s="14"/>
      <c r="Z41" s="14"/>
      <c r="AA41" s="14"/>
      <c r="AB41" s="14"/>
      <c r="AC41" s="14"/>
      <c r="AD41" s="14"/>
      <c r="AE41" s="14"/>
      <c r="AF41" s="5"/>
      <c r="AG41" s="227"/>
    </row>
    <row r="42" spans="1:33" ht="12.75" customHeight="1">
      <c r="A42" s="4"/>
      <c r="B42" s="7"/>
      <c r="C42" s="46"/>
      <c r="D42" s="16"/>
      <c r="E42" s="16"/>
      <c r="F42" s="16"/>
      <c r="G42" s="16"/>
      <c r="H42" s="16"/>
      <c r="I42" s="16"/>
      <c r="J42" s="16"/>
      <c r="K42" s="16"/>
      <c r="L42" s="16"/>
      <c r="M42" s="16"/>
      <c r="N42" s="16"/>
      <c r="O42" s="16"/>
      <c r="P42" s="16"/>
      <c r="Q42" s="16"/>
      <c r="R42" s="14"/>
      <c r="S42" s="14"/>
      <c r="T42" s="14"/>
      <c r="U42" s="14"/>
      <c r="V42" s="22"/>
      <c r="W42" s="14"/>
      <c r="X42" s="14"/>
      <c r="Y42" s="14"/>
      <c r="Z42" s="14"/>
      <c r="AA42" s="14"/>
      <c r="AB42" s="14"/>
      <c r="AC42" s="14"/>
      <c r="AD42" s="14"/>
      <c r="AE42" s="14"/>
      <c r="AF42" s="5"/>
      <c r="AG42" s="227"/>
    </row>
    <row r="43" spans="1:33" ht="9" customHeight="1">
      <c r="A43" s="4"/>
      <c r="B43" s="7"/>
      <c r="C43" s="46"/>
      <c r="D43" s="16"/>
      <c r="E43" s="16"/>
      <c r="F43" s="16"/>
      <c r="G43" s="16"/>
      <c r="H43" s="16"/>
      <c r="I43" s="16"/>
      <c r="J43" s="16"/>
      <c r="K43" s="16"/>
      <c r="L43" s="16"/>
      <c r="M43" s="16"/>
      <c r="N43" s="16"/>
      <c r="O43" s="16"/>
      <c r="P43" s="16"/>
      <c r="Q43" s="16"/>
      <c r="R43" s="14"/>
      <c r="S43" s="14"/>
      <c r="T43" s="14"/>
      <c r="U43" s="14"/>
      <c r="V43" s="22"/>
      <c r="W43" s="14"/>
      <c r="X43" s="14"/>
      <c r="Y43" s="14"/>
      <c r="Z43" s="14"/>
      <c r="AA43" s="14"/>
      <c r="AB43" s="14"/>
      <c r="AC43" s="14"/>
      <c r="AD43" s="14"/>
      <c r="AE43" s="14"/>
      <c r="AF43" s="5"/>
      <c r="AG43" s="227"/>
    </row>
    <row r="44" spans="1:33" ht="19.5" customHeight="1">
      <c r="A44" s="4"/>
      <c r="B44" s="7"/>
      <c r="C44" s="7"/>
      <c r="D44" s="7"/>
      <c r="E44" s="7"/>
      <c r="F44" s="7"/>
      <c r="G44" s="7"/>
      <c r="H44" s="7"/>
      <c r="I44" s="7"/>
      <c r="J44" s="7"/>
      <c r="K44" s="7"/>
      <c r="L44" s="7"/>
      <c r="M44" s="7"/>
      <c r="N44" s="7"/>
      <c r="O44" s="7"/>
      <c r="P44" s="7"/>
      <c r="Q44" s="7"/>
      <c r="R44" s="57"/>
      <c r="S44" s="57"/>
      <c r="T44" s="7"/>
      <c r="U44" s="7"/>
      <c r="V44" s="7"/>
      <c r="W44" s="7"/>
      <c r="X44" s="7"/>
      <c r="Y44" s="7"/>
      <c r="Z44" s="7"/>
      <c r="AA44" s="7"/>
      <c r="AB44" s="20"/>
      <c r="AC44" s="7"/>
      <c r="AD44" s="20"/>
      <c r="AE44" s="7"/>
      <c r="AF44" s="5"/>
      <c r="AG44" s="227"/>
    </row>
    <row r="45" spans="1:33" ht="13.5" customHeight="1">
      <c r="A45" s="4"/>
      <c r="B45" s="7"/>
      <c r="C45" s="80"/>
      <c r="D45" s="74"/>
      <c r="E45" s="74"/>
      <c r="F45" s="74"/>
      <c r="G45" s="74"/>
      <c r="H45" s="74"/>
      <c r="I45" s="74"/>
      <c r="J45" s="74"/>
      <c r="K45" s="74"/>
      <c r="L45" s="74"/>
      <c r="M45" s="74"/>
      <c r="N45" s="74"/>
      <c r="O45" s="74"/>
      <c r="P45" s="74"/>
      <c r="Q45" s="74"/>
      <c r="R45" s="81"/>
      <c r="S45" s="81"/>
      <c r="T45" s="81"/>
      <c r="U45" s="81"/>
      <c r="V45" s="81"/>
      <c r="W45" s="81"/>
      <c r="X45" s="81"/>
      <c r="Y45" s="81"/>
      <c r="Z45" s="81"/>
      <c r="AA45" s="81"/>
      <c r="AB45" s="81"/>
      <c r="AC45" s="81"/>
      <c r="AD45" s="81"/>
      <c r="AE45" s="81"/>
      <c r="AF45" s="5"/>
      <c r="AG45" s="227"/>
    </row>
    <row r="46" spans="1:33" ht="3.75" customHeight="1">
      <c r="A46" s="4"/>
      <c r="B46" s="7"/>
      <c r="C46" s="11"/>
      <c r="D46" s="11"/>
      <c r="E46" s="11"/>
      <c r="F46" s="11"/>
      <c r="G46" s="11"/>
      <c r="H46" s="11"/>
      <c r="I46" s="11"/>
      <c r="J46" s="11"/>
      <c r="K46" s="11"/>
      <c r="L46" s="11"/>
      <c r="M46" s="11"/>
      <c r="N46" s="11"/>
      <c r="O46" s="11"/>
      <c r="P46" s="11"/>
      <c r="Q46" s="11"/>
      <c r="R46" s="5"/>
      <c r="S46" s="5"/>
      <c r="T46" s="5"/>
      <c r="U46" s="5"/>
      <c r="V46" s="5"/>
      <c r="W46" s="5"/>
      <c r="X46" s="5"/>
      <c r="Y46" s="5"/>
      <c r="Z46" s="5"/>
      <c r="AA46" s="5"/>
      <c r="AB46" s="5"/>
      <c r="AC46" s="5"/>
      <c r="AD46" s="5"/>
      <c r="AE46" s="5"/>
      <c r="AF46" s="5"/>
      <c r="AG46" s="227"/>
    </row>
    <row r="47" spans="1:33" ht="11.25" customHeight="1">
      <c r="A47" s="4"/>
      <c r="B47" s="7"/>
      <c r="C47" s="11"/>
      <c r="D47" s="11"/>
      <c r="E47" s="13"/>
      <c r="F47" s="1576"/>
      <c r="G47" s="1576"/>
      <c r="H47" s="1576"/>
      <c r="I47" s="1576"/>
      <c r="J47" s="1576"/>
      <c r="K47" s="1576"/>
      <c r="L47" s="1576"/>
      <c r="M47" s="1576"/>
      <c r="N47" s="1576"/>
      <c r="O47" s="1576"/>
      <c r="P47" s="1576"/>
      <c r="Q47" s="1576"/>
      <c r="R47" s="1576"/>
      <c r="S47" s="1576"/>
      <c r="T47" s="1576"/>
      <c r="U47" s="1576"/>
      <c r="V47" s="1576"/>
      <c r="W47" s="13"/>
      <c r="X47" s="1576"/>
      <c r="Y47" s="1576"/>
      <c r="Z47" s="1576"/>
      <c r="AA47" s="1576"/>
      <c r="AB47" s="1576"/>
      <c r="AC47" s="1576"/>
      <c r="AD47" s="1576"/>
      <c r="AE47" s="13"/>
      <c r="AF47" s="7"/>
      <c r="AG47" s="227"/>
    </row>
    <row r="48" spans="1:33" ht="12.75" customHeight="1">
      <c r="A48" s="4"/>
      <c r="B48" s="7"/>
      <c r="C48" s="11"/>
      <c r="D48" s="11"/>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5"/>
      <c r="AG48" s="227"/>
    </row>
    <row r="49" spans="1:33" ht="6" customHeight="1">
      <c r="A49" s="4"/>
      <c r="B49" s="7"/>
      <c r="C49" s="11"/>
      <c r="D49" s="11"/>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5"/>
      <c r="AG49" s="227"/>
    </row>
    <row r="50" spans="1:33" s="53" customFormat="1" ht="12" customHeight="1">
      <c r="A50" s="50"/>
      <c r="B50" s="51"/>
      <c r="C50" s="58"/>
      <c r="D50" s="52"/>
      <c r="E50" s="60"/>
      <c r="F50" s="60"/>
      <c r="G50" s="60"/>
      <c r="H50" s="60"/>
      <c r="I50" s="60"/>
      <c r="J50" s="60"/>
      <c r="K50" s="60"/>
      <c r="L50" s="60"/>
      <c r="M50" s="60"/>
      <c r="N50" s="60"/>
      <c r="O50" s="60"/>
      <c r="P50" s="60"/>
      <c r="Q50" s="60"/>
      <c r="R50" s="60"/>
      <c r="S50" s="60"/>
      <c r="T50" s="60"/>
      <c r="U50" s="60"/>
      <c r="V50" s="60"/>
      <c r="W50" s="60"/>
      <c r="X50" s="60"/>
      <c r="Y50" s="60"/>
      <c r="Z50" s="60"/>
      <c r="AA50" s="60"/>
      <c r="AB50" s="60"/>
      <c r="AC50" s="60"/>
      <c r="AD50" s="60"/>
      <c r="AE50" s="60"/>
      <c r="AF50" s="67"/>
      <c r="AG50" s="344"/>
    </row>
    <row r="51" spans="1:33" ht="12" customHeight="1">
      <c r="A51" s="4"/>
      <c r="B51" s="7"/>
      <c r="C51" s="46"/>
      <c r="D51" s="16"/>
      <c r="E51" s="77"/>
      <c r="F51" s="66"/>
      <c r="G51" s="66"/>
      <c r="H51" s="66"/>
      <c r="I51" s="66"/>
      <c r="J51" s="66"/>
      <c r="K51" s="66"/>
      <c r="L51" s="66"/>
      <c r="M51" s="66"/>
      <c r="N51" s="66"/>
      <c r="O51" s="66"/>
      <c r="P51" s="66"/>
      <c r="Q51" s="66"/>
      <c r="R51" s="66"/>
      <c r="S51" s="66"/>
      <c r="T51" s="66"/>
      <c r="U51" s="66"/>
      <c r="V51" s="66"/>
      <c r="W51" s="66"/>
      <c r="X51" s="66"/>
      <c r="Y51" s="66"/>
      <c r="Z51" s="66"/>
      <c r="AA51" s="66"/>
      <c r="AB51" s="66"/>
      <c r="AC51" s="66"/>
      <c r="AD51" s="66"/>
      <c r="AE51" s="77"/>
      <c r="AF51" s="5"/>
      <c r="AG51" s="227"/>
    </row>
    <row r="52" spans="1:33" ht="12" customHeight="1">
      <c r="A52" s="4"/>
      <c r="B52" s="7"/>
      <c r="C52" s="46"/>
      <c r="D52" s="16"/>
      <c r="E52" s="77"/>
      <c r="F52" s="66"/>
      <c r="G52" s="66"/>
      <c r="H52" s="66"/>
      <c r="I52" s="66"/>
      <c r="J52" s="66"/>
      <c r="K52" s="66"/>
      <c r="L52" s="66"/>
      <c r="M52" s="66"/>
      <c r="N52" s="66"/>
      <c r="O52" s="66"/>
      <c r="P52" s="66"/>
      <c r="Q52" s="66"/>
      <c r="R52" s="66"/>
      <c r="S52" s="66"/>
      <c r="T52" s="66"/>
      <c r="U52" s="66"/>
      <c r="V52" s="66"/>
      <c r="W52" s="66"/>
      <c r="X52" s="66"/>
      <c r="Y52" s="66"/>
      <c r="Z52" s="66"/>
      <c r="AA52" s="66"/>
      <c r="AB52" s="66"/>
      <c r="AC52" s="66"/>
      <c r="AD52" s="66"/>
      <c r="AE52" s="77"/>
      <c r="AF52" s="5"/>
      <c r="AG52" s="227"/>
    </row>
    <row r="53" spans="1:33" ht="12" customHeight="1">
      <c r="A53" s="4"/>
      <c r="B53" s="7"/>
      <c r="C53" s="46"/>
      <c r="D53" s="16"/>
      <c r="E53" s="77"/>
      <c r="F53" s="66"/>
      <c r="G53" s="66"/>
      <c r="H53" s="66"/>
      <c r="I53" s="66"/>
      <c r="J53" s="66"/>
      <c r="K53" s="66"/>
      <c r="L53" s="66"/>
      <c r="M53" s="66"/>
      <c r="N53" s="66"/>
      <c r="O53" s="66"/>
      <c r="P53" s="66"/>
      <c r="Q53" s="66"/>
      <c r="R53" s="66"/>
      <c r="S53" s="66"/>
      <c r="T53" s="66"/>
      <c r="U53" s="66"/>
      <c r="V53" s="66"/>
      <c r="W53" s="66"/>
      <c r="X53" s="66"/>
      <c r="Y53" s="66"/>
      <c r="Z53" s="66"/>
      <c r="AA53" s="66"/>
      <c r="AB53" s="66"/>
      <c r="AC53" s="66"/>
      <c r="AD53" s="66"/>
      <c r="AE53" s="77"/>
      <c r="AF53" s="5"/>
      <c r="AG53" s="227"/>
    </row>
    <row r="54" spans="1:33" ht="12" customHeight="1">
      <c r="A54" s="4"/>
      <c r="B54" s="7"/>
      <c r="C54" s="46"/>
      <c r="D54" s="16"/>
      <c r="E54" s="77"/>
      <c r="F54" s="66"/>
      <c r="G54" s="66"/>
      <c r="H54" s="66"/>
      <c r="I54" s="66"/>
      <c r="J54" s="66"/>
      <c r="K54" s="66"/>
      <c r="L54" s="66"/>
      <c r="M54" s="66"/>
      <c r="N54" s="66"/>
      <c r="O54" s="66"/>
      <c r="P54" s="66"/>
      <c r="Q54" s="66"/>
      <c r="R54" s="66"/>
      <c r="S54" s="66"/>
      <c r="T54" s="66"/>
      <c r="U54" s="66"/>
      <c r="V54" s="66"/>
      <c r="W54" s="66"/>
      <c r="X54" s="66"/>
      <c r="Y54" s="66"/>
      <c r="Z54" s="66"/>
      <c r="AA54" s="66"/>
      <c r="AB54" s="66"/>
      <c r="AC54" s="66"/>
      <c r="AD54" s="66"/>
      <c r="AE54" s="77"/>
      <c r="AF54" s="5"/>
      <c r="AG54" s="227"/>
    </row>
    <row r="55" spans="1:33" ht="12" customHeight="1">
      <c r="A55" s="4"/>
      <c r="B55" s="7"/>
      <c r="C55" s="46"/>
      <c r="D55" s="16"/>
      <c r="E55" s="77"/>
      <c r="F55" s="66"/>
      <c r="G55" s="66"/>
      <c r="H55" s="66"/>
      <c r="I55" s="66"/>
      <c r="J55" s="66"/>
      <c r="K55" s="66"/>
      <c r="L55" s="66"/>
      <c r="M55" s="66"/>
      <c r="N55" s="66"/>
      <c r="O55" s="66"/>
      <c r="P55" s="66"/>
      <c r="Q55" s="66"/>
      <c r="R55" s="66"/>
      <c r="S55" s="66"/>
      <c r="T55" s="66"/>
      <c r="U55" s="66"/>
      <c r="V55" s="66"/>
      <c r="W55" s="66"/>
      <c r="X55" s="66"/>
      <c r="Y55" s="66"/>
      <c r="Z55" s="66"/>
      <c r="AA55" s="66"/>
      <c r="AB55" s="66"/>
      <c r="AC55" s="66"/>
      <c r="AD55" s="66"/>
      <c r="AE55" s="77"/>
      <c r="AF55" s="5"/>
      <c r="AG55" s="227"/>
    </row>
    <row r="56" spans="1:33" ht="12" customHeight="1">
      <c r="A56" s="4"/>
      <c r="B56" s="7"/>
      <c r="C56" s="46"/>
      <c r="D56" s="16"/>
      <c r="E56" s="77"/>
      <c r="F56" s="66"/>
      <c r="G56" s="66"/>
      <c r="H56" s="66"/>
      <c r="I56" s="66"/>
      <c r="J56" s="66"/>
      <c r="K56" s="66"/>
      <c r="L56" s="66"/>
      <c r="M56" s="66"/>
      <c r="N56" s="66"/>
      <c r="O56" s="66"/>
      <c r="P56" s="66"/>
      <c r="Q56" s="66"/>
      <c r="R56" s="66"/>
      <c r="S56" s="66"/>
      <c r="T56" s="66"/>
      <c r="U56" s="66"/>
      <c r="V56" s="66"/>
      <c r="W56" s="66"/>
      <c r="X56" s="66"/>
      <c r="Y56" s="66"/>
      <c r="Z56" s="66"/>
      <c r="AA56" s="66"/>
      <c r="AB56" s="66"/>
      <c r="AC56" s="66"/>
      <c r="AD56" s="66"/>
      <c r="AE56" s="77"/>
      <c r="AF56" s="5"/>
      <c r="AG56" s="227"/>
    </row>
    <row r="57" spans="1:33" ht="12" customHeight="1">
      <c r="A57" s="4"/>
      <c r="B57" s="7"/>
      <c r="C57" s="46"/>
      <c r="D57" s="16"/>
      <c r="E57" s="77"/>
      <c r="F57" s="66"/>
      <c r="G57" s="66"/>
      <c r="H57" s="66"/>
      <c r="I57" s="66"/>
      <c r="J57" s="66"/>
      <c r="K57" s="66"/>
      <c r="L57" s="66"/>
      <c r="M57" s="66"/>
      <c r="N57" s="66"/>
      <c r="O57" s="66"/>
      <c r="P57" s="66"/>
      <c r="Q57" s="66"/>
      <c r="R57" s="66"/>
      <c r="S57" s="66"/>
      <c r="T57" s="66"/>
      <c r="U57" s="66"/>
      <c r="V57" s="66"/>
      <c r="W57" s="66"/>
      <c r="X57" s="66"/>
      <c r="Y57" s="66"/>
      <c r="Z57" s="66"/>
      <c r="AA57" s="66"/>
      <c r="AB57" s="66"/>
      <c r="AC57" s="66"/>
      <c r="AD57" s="66"/>
      <c r="AE57" s="77"/>
      <c r="AF57" s="5"/>
      <c r="AG57" s="227"/>
    </row>
    <row r="58" spans="1:33" ht="12" customHeight="1">
      <c r="A58" s="4"/>
      <c r="B58" s="7"/>
      <c r="C58" s="46"/>
      <c r="D58" s="16"/>
      <c r="E58" s="77"/>
      <c r="F58" s="66"/>
      <c r="G58" s="66"/>
      <c r="H58" s="66"/>
      <c r="I58" s="66"/>
      <c r="J58" s="66"/>
      <c r="K58" s="66"/>
      <c r="L58" s="66"/>
      <c r="M58" s="66"/>
      <c r="N58" s="66"/>
      <c r="O58" s="66"/>
      <c r="P58" s="66"/>
      <c r="Q58" s="66"/>
      <c r="R58" s="66"/>
      <c r="S58" s="66"/>
      <c r="T58" s="66"/>
      <c r="U58" s="66"/>
      <c r="V58" s="66"/>
      <c r="W58" s="66"/>
      <c r="X58" s="66"/>
      <c r="Y58" s="66"/>
      <c r="Z58" s="66"/>
      <c r="AA58" s="66"/>
      <c r="AB58" s="66"/>
      <c r="AC58" s="66"/>
      <c r="AD58" s="66"/>
      <c r="AE58" s="77"/>
      <c r="AF58" s="5"/>
      <c r="AG58" s="227"/>
    </row>
    <row r="59" spans="1:33" ht="12" customHeight="1">
      <c r="A59" s="4"/>
      <c r="B59" s="7"/>
      <c r="C59" s="46"/>
      <c r="D59" s="16"/>
      <c r="E59" s="77"/>
      <c r="F59" s="66"/>
      <c r="G59" s="66"/>
      <c r="H59" s="66"/>
      <c r="I59" s="66"/>
      <c r="J59" s="66"/>
      <c r="K59" s="66"/>
      <c r="L59" s="66"/>
      <c r="M59" s="66"/>
      <c r="N59" s="66"/>
      <c r="O59" s="66"/>
      <c r="P59" s="66"/>
      <c r="Q59" s="66"/>
      <c r="R59" s="66"/>
      <c r="S59" s="66"/>
      <c r="T59" s="66"/>
      <c r="U59" s="66"/>
      <c r="V59" s="66"/>
      <c r="W59" s="66"/>
      <c r="X59" s="66"/>
      <c r="Y59" s="66"/>
      <c r="Z59" s="66"/>
      <c r="AA59" s="66"/>
      <c r="AB59" s="66"/>
      <c r="AC59" s="66"/>
      <c r="AD59" s="66"/>
      <c r="AE59" s="77"/>
      <c r="AF59" s="5"/>
      <c r="AG59" s="227"/>
    </row>
    <row r="60" spans="1:33" ht="12" customHeight="1">
      <c r="A60" s="4"/>
      <c r="B60" s="7"/>
      <c r="C60" s="46"/>
      <c r="D60" s="16"/>
      <c r="E60" s="77"/>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77"/>
      <c r="AF60" s="5"/>
      <c r="AG60" s="227"/>
    </row>
    <row r="61" spans="1:33" ht="12" customHeight="1">
      <c r="A61" s="4"/>
      <c r="B61" s="7"/>
      <c r="C61" s="46"/>
      <c r="D61" s="16"/>
      <c r="E61" s="77"/>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77"/>
      <c r="AF61" s="5"/>
      <c r="AG61" s="227"/>
    </row>
    <row r="62" spans="1:33" ht="12" customHeight="1">
      <c r="A62" s="4"/>
      <c r="B62" s="7"/>
      <c r="C62" s="46"/>
      <c r="D62" s="16"/>
      <c r="E62" s="77"/>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77"/>
      <c r="AF62" s="5"/>
      <c r="AG62" s="227"/>
    </row>
    <row r="63" spans="1:33" ht="12" customHeight="1">
      <c r="A63" s="4"/>
      <c r="B63" s="7"/>
      <c r="C63" s="46"/>
      <c r="D63" s="16"/>
      <c r="E63" s="77"/>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77"/>
      <c r="AF63" s="5"/>
      <c r="AG63" s="227"/>
    </row>
    <row r="64" spans="1:33" ht="12" customHeight="1">
      <c r="A64" s="4"/>
      <c r="B64" s="7"/>
      <c r="C64" s="46"/>
      <c r="D64" s="16"/>
      <c r="E64" s="77"/>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77"/>
      <c r="AF64" s="5"/>
      <c r="AG64" s="227"/>
    </row>
    <row r="65" spans="1:33" ht="12" customHeight="1">
      <c r="A65" s="4"/>
      <c r="B65" s="7"/>
      <c r="C65" s="46"/>
      <c r="D65" s="16"/>
      <c r="E65" s="77"/>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77"/>
      <c r="AF65" s="5"/>
      <c r="AG65" s="227"/>
    </row>
    <row r="66" spans="1:33" ht="12" customHeight="1">
      <c r="A66" s="4"/>
      <c r="B66" s="7"/>
      <c r="C66" s="46"/>
      <c r="D66" s="16"/>
      <c r="E66" s="77"/>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77"/>
      <c r="AF66" s="5"/>
      <c r="AG66" s="227"/>
    </row>
    <row r="67" spans="1:33" ht="12" customHeight="1">
      <c r="A67" s="4"/>
      <c r="B67" s="7"/>
      <c r="C67" s="46"/>
      <c r="D67" s="16"/>
      <c r="E67" s="77"/>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77"/>
      <c r="AF67" s="5"/>
      <c r="AG67" s="227"/>
    </row>
    <row r="68" spans="1:33" ht="12" customHeight="1">
      <c r="A68" s="4"/>
      <c r="B68" s="7"/>
      <c r="C68" s="46"/>
      <c r="D68" s="16"/>
      <c r="E68" s="77"/>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77"/>
      <c r="AF68" s="5"/>
      <c r="AG68" s="227"/>
    </row>
    <row r="69" spans="1:33" ht="12" customHeight="1">
      <c r="A69" s="4"/>
      <c r="B69" s="7"/>
      <c r="C69" s="46"/>
      <c r="D69" s="16"/>
      <c r="E69" s="77"/>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77"/>
      <c r="AF69" s="5"/>
      <c r="AG69" s="227"/>
    </row>
    <row r="70" spans="1:33" ht="12" customHeight="1">
      <c r="A70" s="4"/>
      <c r="B70" s="7"/>
      <c r="C70" s="46"/>
      <c r="D70" s="16"/>
      <c r="E70" s="77"/>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77"/>
      <c r="AF70" s="5"/>
      <c r="AG70" s="227"/>
    </row>
    <row r="71" spans="1:33" s="70" customFormat="1" ht="9.75" customHeight="1">
      <c r="A71" s="68"/>
      <c r="B71" s="69"/>
      <c r="C71" s="72"/>
      <c r="D71" s="24"/>
      <c r="E71" s="73"/>
      <c r="F71" s="73"/>
      <c r="G71" s="73"/>
      <c r="H71" s="78"/>
      <c r="I71" s="78"/>
      <c r="J71" s="78"/>
      <c r="K71" s="78"/>
      <c r="L71" s="78"/>
      <c r="M71" s="78"/>
      <c r="N71" s="78"/>
      <c r="O71" s="78"/>
      <c r="P71" s="78"/>
      <c r="Q71" s="78"/>
      <c r="R71" s="78"/>
      <c r="S71" s="78"/>
      <c r="T71" s="78"/>
      <c r="U71" s="78"/>
      <c r="V71" s="78"/>
      <c r="W71" s="78"/>
      <c r="X71" s="78"/>
      <c r="Y71" s="78"/>
      <c r="Z71" s="78"/>
      <c r="AA71" s="78"/>
      <c r="AB71" s="78"/>
      <c r="AC71" s="78"/>
      <c r="AD71" s="78"/>
      <c r="AE71" s="78"/>
      <c r="AF71" s="69"/>
      <c r="AG71" s="368"/>
    </row>
    <row r="72" spans="1:33" ht="11.25" customHeight="1">
      <c r="A72" s="4"/>
      <c r="B72" s="1"/>
      <c r="C72" s="45"/>
      <c r="D72" s="16"/>
      <c r="E72" s="79"/>
      <c r="F72" s="79"/>
      <c r="G72" s="79"/>
      <c r="H72" s="79"/>
      <c r="I72" s="79"/>
      <c r="J72" s="79"/>
      <c r="K72" s="79"/>
      <c r="L72" s="79"/>
      <c r="M72" s="79"/>
      <c r="N72" s="79"/>
      <c r="O72" s="79"/>
      <c r="P72" s="79"/>
      <c r="Q72" s="79"/>
      <c r="R72" s="79"/>
      <c r="S72" s="79"/>
      <c r="T72" s="79"/>
      <c r="U72" s="79"/>
      <c r="V72" s="78"/>
      <c r="W72" s="79"/>
      <c r="X72" s="79"/>
      <c r="Y72" s="79"/>
      <c r="Z72" s="79"/>
      <c r="AA72" s="79"/>
      <c r="AB72" s="79"/>
      <c r="AC72" s="79"/>
      <c r="AD72" s="79"/>
      <c r="AE72" s="79"/>
      <c r="AF72" s="5"/>
      <c r="AG72" s="227"/>
    </row>
    <row r="73" spans="1:33" ht="13.5" customHeight="1">
      <c r="A73" s="4"/>
      <c r="B73" s="1"/>
      <c r="C73" s="1"/>
      <c r="D73" s="1"/>
      <c r="I73" s="7"/>
      <c r="J73" s="7"/>
      <c r="K73" s="7"/>
      <c r="L73" s="7"/>
      <c r="M73" s="7"/>
      <c r="N73" s="7"/>
      <c r="O73" s="7"/>
      <c r="P73" s="7"/>
      <c r="Q73" s="7"/>
      <c r="R73" s="7"/>
      <c r="S73" s="7"/>
      <c r="T73" s="7"/>
      <c r="U73" s="7"/>
      <c r="V73" s="71"/>
      <c r="W73" s="7"/>
      <c r="X73" s="7"/>
      <c r="Y73" s="7"/>
      <c r="Z73" s="1348">
        <v>42186</v>
      </c>
      <c r="AA73" s="1348"/>
      <c r="AB73" s="1348"/>
      <c r="AC73" s="1348"/>
      <c r="AD73" s="1348"/>
      <c r="AE73" s="1348"/>
      <c r="AF73" s="370">
        <v>23</v>
      </c>
      <c r="AG73" s="227"/>
    </row>
  </sheetData>
  <customSheetViews>
    <customSheetView guid="{D8E90C30-C61D-40A7-989F-8651AA8E91E2}" hiddenRows="1" topLeftCell="A7">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7">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hiddenRows="1" topLeftCell="A7">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B1:H1"/>
    <mergeCell ref="Z73:AE73"/>
    <mergeCell ref="B2:D2"/>
    <mergeCell ref="F47:V47"/>
    <mergeCell ref="F6:V6"/>
    <mergeCell ref="C8:D8"/>
    <mergeCell ref="X6:AD6"/>
    <mergeCell ref="X47:AD47"/>
    <mergeCell ref="F5:L5"/>
  </mergeCells>
  <phoneticPr fontId="5"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3.xml><?xml version="1.0" encoding="utf-8"?>
<worksheet xmlns="http://schemas.openxmlformats.org/spreadsheetml/2006/main" xmlns:r="http://schemas.openxmlformats.org/officeDocument/2006/relationships">
  <sheetPr codeName="Folha101" enableFormatConditionsCalculation="0">
    <tabColor theme="9"/>
  </sheetPr>
  <dimension ref="A1:E54"/>
  <sheetViews>
    <sheetView showRuler="0" workbookViewId="0"/>
  </sheetViews>
  <sheetFormatPr defaultRowHeight="12.75"/>
  <cols>
    <col min="1" max="1" width="3.28515625" customWidth="1"/>
    <col min="2" max="3" width="2.5703125" customWidth="1"/>
    <col min="4" max="4" width="90.5703125" customWidth="1"/>
    <col min="5" max="5" width="3.28515625" customWidth="1"/>
  </cols>
  <sheetData>
    <row r="1" spans="1:5" ht="13.5" customHeight="1">
      <c r="A1" s="338"/>
      <c r="B1" s="338"/>
      <c r="C1" s="338"/>
      <c r="D1" s="338"/>
      <c r="E1" s="338"/>
    </row>
    <row r="2" spans="1:5" ht="13.5" customHeight="1">
      <c r="A2" s="338"/>
      <c r="B2" s="338"/>
      <c r="C2" s="338"/>
      <c r="D2" s="338"/>
      <c r="E2" s="338"/>
    </row>
    <row r="3" spans="1:5" ht="13.5" customHeight="1">
      <c r="A3" s="338"/>
      <c r="B3" s="338"/>
      <c r="C3" s="338"/>
      <c r="D3" s="338"/>
      <c r="E3" s="338"/>
    </row>
    <row r="4" spans="1:5" s="10" customFormat="1" ht="13.5" customHeight="1">
      <c r="A4" s="338"/>
      <c r="B4" s="338"/>
      <c r="C4" s="338"/>
      <c r="D4" s="338"/>
      <c r="E4" s="338"/>
    </row>
    <row r="5" spans="1:5" ht="13.5" customHeight="1">
      <c r="A5" s="338"/>
      <c r="B5" s="338"/>
      <c r="C5" s="338"/>
      <c r="D5" s="338"/>
      <c r="E5" s="338"/>
    </row>
    <row r="6" spans="1:5" ht="13.5" customHeight="1">
      <c r="A6" s="338"/>
      <c r="B6" s="338"/>
      <c r="C6" s="338"/>
      <c r="D6" s="338"/>
      <c r="E6" s="338"/>
    </row>
    <row r="7" spans="1:5" ht="13.5" customHeight="1">
      <c r="A7" s="338"/>
      <c r="B7" s="338"/>
      <c r="C7" s="338"/>
      <c r="D7" s="338"/>
      <c r="E7" s="338"/>
    </row>
    <row r="8" spans="1:5" ht="13.5" customHeight="1">
      <c r="A8" s="338"/>
      <c r="B8" s="338"/>
      <c r="C8" s="338"/>
      <c r="D8" s="338"/>
      <c r="E8" s="338"/>
    </row>
    <row r="9" spans="1:5" ht="13.5" customHeight="1">
      <c r="A9" s="338"/>
      <c r="B9" s="338"/>
      <c r="C9" s="338"/>
      <c r="D9" s="338"/>
      <c r="E9" s="338"/>
    </row>
    <row r="10" spans="1:5" ht="13.5" customHeight="1">
      <c r="A10" s="338"/>
      <c r="B10" s="338"/>
      <c r="C10" s="338"/>
      <c r="D10" s="338"/>
      <c r="E10" s="338"/>
    </row>
    <row r="11" spans="1:5" ht="13.5" customHeight="1">
      <c r="A11" s="338"/>
      <c r="B11" s="338"/>
      <c r="C11" s="338"/>
      <c r="D11" s="338"/>
      <c r="E11" s="338"/>
    </row>
    <row r="12" spans="1:5" ht="13.5" customHeight="1">
      <c r="A12" s="338"/>
      <c r="B12" s="338"/>
      <c r="C12" s="338"/>
      <c r="D12" s="338"/>
      <c r="E12" s="338"/>
    </row>
    <row r="13" spans="1:5" ht="13.5" customHeight="1">
      <c r="A13" s="338"/>
      <c r="B13" s="338"/>
      <c r="C13" s="338"/>
      <c r="D13" s="338"/>
      <c r="E13" s="338"/>
    </row>
    <row r="14" spans="1:5" ht="13.5" customHeight="1">
      <c r="A14" s="338"/>
      <c r="B14" s="338"/>
      <c r="C14" s="338"/>
      <c r="D14" s="338"/>
      <c r="E14" s="338"/>
    </row>
    <row r="15" spans="1:5" ht="13.5" customHeight="1">
      <c r="A15" s="338"/>
      <c r="B15" s="338"/>
      <c r="C15" s="338"/>
      <c r="D15" s="338"/>
      <c r="E15" s="338"/>
    </row>
    <row r="16" spans="1:5" ht="13.5" customHeight="1">
      <c r="A16" s="338"/>
      <c r="B16" s="338"/>
      <c r="C16" s="338"/>
      <c r="D16" s="338"/>
      <c r="E16" s="338"/>
    </row>
    <row r="17" spans="1:5" ht="13.5" customHeight="1">
      <c r="A17" s="338"/>
      <c r="B17" s="338"/>
      <c r="C17" s="338"/>
      <c r="D17" s="338"/>
      <c r="E17" s="338"/>
    </row>
    <row r="18" spans="1:5" ht="13.5" customHeight="1">
      <c r="A18" s="338"/>
      <c r="B18" s="338"/>
      <c r="C18" s="338"/>
      <c r="D18" s="338"/>
      <c r="E18" s="338"/>
    </row>
    <row r="19" spans="1:5" ht="13.5" customHeight="1">
      <c r="A19" s="338"/>
      <c r="B19" s="338"/>
      <c r="C19" s="338"/>
      <c r="D19" s="338"/>
      <c r="E19" s="338"/>
    </row>
    <row r="20" spans="1:5" ht="13.5" customHeight="1">
      <c r="A20" s="338"/>
      <c r="B20" s="338"/>
      <c r="C20" s="338"/>
      <c r="D20" s="338"/>
      <c r="E20" s="338"/>
    </row>
    <row r="21" spans="1:5" ht="13.5" customHeight="1">
      <c r="A21" s="338"/>
      <c r="B21" s="338"/>
      <c r="C21" s="338"/>
      <c r="D21" s="338"/>
      <c r="E21" s="338"/>
    </row>
    <row r="22" spans="1:5" ht="13.5" customHeight="1">
      <c r="A22" s="338"/>
      <c r="B22" s="338"/>
      <c r="C22" s="338"/>
      <c r="D22" s="338"/>
      <c r="E22" s="338"/>
    </row>
    <row r="23" spans="1:5" ht="13.5" customHeight="1">
      <c r="A23" s="338"/>
      <c r="B23" s="338"/>
      <c r="C23" s="338"/>
      <c r="D23" s="338"/>
      <c r="E23" s="338"/>
    </row>
    <row r="24" spans="1:5" ht="13.5" customHeight="1">
      <c r="A24" s="338"/>
      <c r="B24" s="338"/>
      <c r="C24" s="338"/>
      <c r="D24" s="338"/>
      <c r="E24" s="338"/>
    </row>
    <row r="25" spans="1:5" ht="13.5" customHeight="1">
      <c r="A25" s="338"/>
      <c r="B25" s="338"/>
      <c r="C25" s="338"/>
      <c r="D25" s="338"/>
      <c r="E25" s="338"/>
    </row>
    <row r="26" spans="1:5" ht="13.5" customHeight="1">
      <c r="A26" s="338"/>
      <c r="B26" s="338"/>
      <c r="C26" s="338"/>
      <c r="D26" s="338"/>
      <c r="E26" s="338"/>
    </row>
    <row r="27" spans="1:5" ht="13.5" customHeight="1">
      <c r="A27" s="338"/>
      <c r="B27" s="338"/>
      <c r="C27" s="338"/>
      <c r="D27" s="338"/>
      <c r="E27" s="338"/>
    </row>
    <row r="28" spans="1:5" ht="13.5" customHeight="1">
      <c r="A28" s="338"/>
      <c r="B28" s="338"/>
      <c r="C28" s="338"/>
      <c r="D28" s="338"/>
      <c r="E28" s="338"/>
    </row>
    <row r="29" spans="1:5" ht="13.5" customHeight="1">
      <c r="A29" s="338"/>
      <c r="B29" s="338"/>
      <c r="C29" s="338"/>
      <c r="D29" s="338"/>
      <c r="E29" s="338"/>
    </row>
    <row r="30" spans="1:5" ht="13.5" customHeight="1">
      <c r="A30" s="338"/>
      <c r="B30" s="338"/>
      <c r="C30" s="338"/>
      <c r="D30" s="338"/>
      <c r="E30" s="338"/>
    </row>
    <row r="31" spans="1:5" ht="13.5" customHeight="1">
      <c r="A31" s="338"/>
      <c r="B31" s="338"/>
      <c r="C31" s="338"/>
      <c r="D31" s="338"/>
      <c r="E31" s="338"/>
    </row>
    <row r="32" spans="1:5" ht="13.5" customHeight="1">
      <c r="A32" s="338"/>
      <c r="B32" s="338"/>
      <c r="C32" s="338"/>
      <c r="D32" s="338"/>
      <c r="E32" s="338"/>
    </row>
    <row r="33" spans="1:5" ht="13.5" customHeight="1">
      <c r="A33" s="338"/>
      <c r="B33" s="338"/>
      <c r="C33" s="338"/>
      <c r="D33" s="338"/>
      <c r="E33" s="338"/>
    </row>
    <row r="34" spans="1:5" ht="13.5" customHeight="1">
      <c r="A34" s="338"/>
      <c r="B34" s="338"/>
      <c r="C34" s="338"/>
      <c r="D34" s="338"/>
      <c r="E34" s="338"/>
    </row>
    <row r="35" spans="1:5" ht="13.5" customHeight="1">
      <c r="A35" s="338"/>
      <c r="B35" s="338"/>
      <c r="C35" s="338"/>
      <c r="D35" s="338"/>
      <c r="E35" s="338"/>
    </row>
    <row r="36" spans="1:5" ht="13.5" customHeight="1">
      <c r="A36" s="338"/>
      <c r="B36" s="338"/>
      <c r="C36" s="338"/>
      <c r="D36" s="338"/>
      <c r="E36" s="338"/>
    </row>
    <row r="37" spans="1:5" ht="13.5" customHeight="1">
      <c r="A37" s="338"/>
      <c r="B37" s="338"/>
      <c r="C37" s="338"/>
      <c r="D37" s="338"/>
      <c r="E37" s="338"/>
    </row>
    <row r="38" spans="1:5" ht="13.5" customHeight="1">
      <c r="A38" s="338"/>
      <c r="B38" s="338"/>
      <c r="C38" s="338"/>
      <c r="D38" s="338"/>
      <c r="E38" s="338"/>
    </row>
    <row r="39" spans="1:5" ht="13.5" customHeight="1">
      <c r="A39" s="338"/>
      <c r="B39" s="338"/>
      <c r="C39" s="338"/>
      <c r="D39" s="338"/>
      <c r="E39" s="338"/>
    </row>
    <row r="40" spans="1:5" ht="13.5" customHeight="1">
      <c r="A40" s="338"/>
      <c r="B40" s="338"/>
      <c r="C40" s="338"/>
      <c r="D40" s="338"/>
      <c r="E40" s="338"/>
    </row>
    <row r="41" spans="1:5" ht="13.5" customHeight="1">
      <c r="A41" s="338"/>
      <c r="B41" s="338"/>
      <c r="C41" s="338"/>
      <c r="D41" s="338"/>
      <c r="E41" s="338"/>
    </row>
    <row r="42" spans="1:5" ht="18.75" customHeight="1">
      <c r="A42" s="338"/>
      <c r="B42" s="338" t="s">
        <v>332</v>
      </c>
      <c r="C42" s="338"/>
      <c r="D42" s="338"/>
      <c r="E42" s="338"/>
    </row>
    <row r="43" spans="1:5" ht="9" customHeight="1">
      <c r="A43" s="337"/>
      <c r="B43" s="381"/>
      <c r="C43" s="382"/>
      <c r="D43" s="383"/>
      <c r="E43" s="337"/>
    </row>
    <row r="44" spans="1:5" ht="13.5" customHeight="1">
      <c r="A44" s="337"/>
      <c r="B44" s="381"/>
      <c r="C44" s="378"/>
      <c r="D44" s="384" t="s">
        <v>328</v>
      </c>
      <c r="E44" s="337"/>
    </row>
    <row r="45" spans="1:5" ht="13.5" customHeight="1">
      <c r="A45" s="337"/>
      <c r="B45" s="381"/>
      <c r="C45" s="390"/>
      <c r="D45" s="389" t="s">
        <v>329</v>
      </c>
      <c r="E45" s="337"/>
    </row>
    <row r="46" spans="1:5" ht="13.5" customHeight="1">
      <c r="A46" s="337"/>
      <c r="B46" s="381"/>
      <c r="C46" s="385"/>
      <c r="D46" s="383"/>
      <c r="E46" s="337"/>
    </row>
    <row r="47" spans="1:5" ht="13.5" customHeight="1">
      <c r="A47" s="337"/>
      <c r="B47" s="381"/>
      <c r="C47" s="379"/>
      <c r="D47" s="384" t="s">
        <v>330</v>
      </c>
      <c r="E47" s="337"/>
    </row>
    <row r="48" spans="1:5" ht="13.5" customHeight="1">
      <c r="A48" s="337"/>
      <c r="B48" s="381"/>
      <c r="C48" s="382"/>
      <c r="D48" s="607" t="s">
        <v>329</v>
      </c>
      <c r="E48" s="337"/>
    </row>
    <row r="49" spans="1:5" ht="13.5" customHeight="1">
      <c r="A49" s="337"/>
      <c r="B49" s="381"/>
      <c r="C49" s="382"/>
      <c r="D49" s="383"/>
      <c r="E49" s="337"/>
    </row>
    <row r="50" spans="1:5" ht="13.5" customHeight="1">
      <c r="A50" s="337"/>
      <c r="B50" s="381"/>
      <c r="C50" s="380"/>
      <c r="D50" s="384" t="s">
        <v>331</v>
      </c>
      <c r="E50" s="337"/>
    </row>
    <row r="51" spans="1:5" ht="13.5" customHeight="1">
      <c r="A51" s="337"/>
      <c r="B51" s="381"/>
      <c r="C51" s="382"/>
      <c r="D51" s="607" t="s">
        <v>427</v>
      </c>
      <c r="E51" s="337"/>
    </row>
    <row r="52" spans="1:5" ht="25.5" customHeight="1">
      <c r="A52" s="337"/>
      <c r="B52" s="386"/>
      <c r="C52" s="387"/>
      <c r="D52" s="388"/>
      <c r="E52" s="337"/>
    </row>
    <row r="53" spans="1:5">
      <c r="A53" s="337"/>
      <c r="B53" s="338"/>
      <c r="C53" s="340"/>
      <c r="D53" s="339"/>
      <c r="E53" s="337"/>
    </row>
    <row r="54" spans="1:5" ht="94.5" customHeight="1">
      <c r="A54" s="337"/>
      <c r="B54" s="338"/>
      <c r="C54" s="340"/>
      <c r="D54" s="339"/>
      <c r="E54" s="337"/>
    </row>
  </sheetData>
  <customSheetViews>
    <customSheetView guid="{D8E90C30-C61D-40A7-989F-8651AA8E91E2}" showPageBreaks="1" printArea="1" showRuler="0">
      <selection activeCell="F23" sqref="F23"/>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phoneticPr fontId="5" type="noConversion"/>
  <hyperlinks>
    <hyperlink ref="D45" r:id="rId4"/>
    <hyperlink ref="D51" r:id="rId5"/>
    <hyperlink ref="D48" r:id="rId6"/>
  </hyperlinks>
  <printOptions horizontalCentered="1"/>
  <pageMargins left="0.15748031496062992" right="0.15748031496062992" top="0.19685039370078741" bottom="0.19685039370078741" header="0" footer="0"/>
  <pageSetup paperSize="9" orientation="portrait" r:id="rId7"/>
  <headerFooter alignWithMargins="0"/>
</worksheet>
</file>

<file path=xl/worksheets/sheet3.xml><?xml version="1.0" encoding="utf-8"?>
<worksheet xmlns="http://schemas.openxmlformats.org/spreadsheetml/2006/main" xmlns:r="http://schemas.openxmlformats.org/officeDocument/2006/relationships">
  <sheetPr codeName="Folha21" enableFormatConditionsCalculation="0">
    <tabColor theme="9"/>
  </sheetPr>
  <dimension ref="A1:O40"/>
  <sheetViews>
    <sheetView showRuler="0" zoomScaleNormal="100" workbookViewId="0"/>
  </sheetViews>
  <sheetFormatPr defaultRowHeight="12.75"/>
  <cols>
    <col min="1" max="1" width="1" style="31" customWidth="1"/>
    <col min="2" max="2" width="2.5703125" style="31" customWidth="1"/>
    <col min="3" max="3" width="3" style="31" customWidth="1"/>
    <col min="4" max="4" width="6" style="31" customWidth="1"/>
    <col min="5" max="5" width="10.7109375" style="31" customWidth="1"/>
    <col min="6" max="6" width="0.5703125" style="31" customWidth="1"/>
    <col min="7" max="7" width="13" style="31" customWidth="1"/>
    <col min="8" max="8" width="5.5703125" style="31" customWidth="1"/>
    <col min="9" max="9" width="2.5703125" style="31" customWidth="1"/>
    <col min="10" max="10" width="20.7109375" style="31" customWidth="1"/>
    <col min="11" max="11" width="11.7109375" style="31" customWidth="1"/>
    <col min="12" max="12" width="18.5703125" style="31" customWidth="1"/>
    <col min="13" max="13" width="2.7109375" style="31" customWidth="1"/>
    <col min="14" max="14" width="2.42578125" style="31" customWidth="1"/>
    <col min="15" max="15" width="1" style="31" customWidth="1"/>
    <col min="16" max="16384" width="9.140625" style="31"/>
  </cols>
  <sheetData>
    <row r="1" spans="1:15" ht="13.5" customHeight="1">
      <c r="A1" s="28"/>
      <c r="B1" s="1342" t="s">
        <v>318</v>
      </c>
      <c r="C1" s="1343"/>
      <c r="D1" s="1343"/>
      <c r="E1" s="1343"/>
      <c r="F1" s="29"/>
      <c r="G1" s="29"/>
      <c r="H1" s="29"/>
      <c r="I1" s="29"/>
      <c r="J1" s="29"/>
      <c r="K1" s="29"/>
      <c r="L1" s="29"/>
      <c r="M1" s="331"/>
      <c r="N1" s="331"/>
      <c r="O1" s="30"/>
    </row>
    <row r="2" spans="1:15" ht="8.25" customHeight="1">
      <c r="A2" s="28"/>
      <c r="B2" s="336"/>
      <c r="C2" s="332"/>
      <c r="D2" s="332"/>
      <c r="E2" s="332"/>
      <c r="F2" s="332"/>
      <c r="G2" s="332"/>
      <c r="H2" s="333"/>
      <c r="I2" s="333"/>
      <c r="J2" s="333"/>
      <c r="K2" s="333"/>
      <c r="L2" s="333"/>
      <c r="M2" s="333"/>
      <c r="N2" s="334"/>
      <c r="O2" s="32"/>
    </row>
    <row r="3" spans="1:15" s="36" customFormat="1" ht="11.25" customHeight="1">
      <c r="A3" s="33"/>
      <c r="B3" s="34"/>
      <c r="C3" s="1344" t="s">
        <v>54</v>
      </c>
      <c r="D3" s="1344"/>
      <c r="E3" s="1344"/>
      <c r="F3" s="1344"/>
      <c r="G3" s="1344"/>
      <c r="H3" s="1344"/>
      <c r="I3" s="1344"/>
      <c r="J3" s="1344"/>
      <c r="K3" s="1344"/>
      <c r="L3" s="1344"/>
      <c r="M3" s="1344"/>
      <c r="N3" s="335"/>
      <c r="O3" s="35"/>
    </row>
    <row r="4" spans="1:15" s="36" customFormat="1" ht="11.25">
      <c r="A4" s="33"/>
      <c r="B4" s="34"/>
      <c r="C4" s="1344"/>
      <c r="D4" s="1344"/>
      <c r="E4" s="1344"/>
      <c r="F4" s="1344"/>
      <c r="G4" s="1344"/>
      <c r="H4" s="1344"/>
      <c r="I4" s="1344"/>
      <c r="J4" s="1344"/>
      <c r="K4" s="1344"/>
      <c r="L4" s="1344"/>
      <c r="M4" s="1344"/>
      <c r="N4" s="335"/>
      <c r="O4" s="35"/>
    </row>
    <row r="5" spans="1:15" s="36" customFormat="1" ht="3" customHeight="1">
      <c r="A5" s="33"/>
      <c r="B5" s="34"/>
      <c r="C5" s="37"/>
      <c r="D5" s="37"/>
      <c r="E5" s="37"/>
      <c r="F5" s="37"/>
      <c r="G5" s="37"/>
      <c r="H5" s="37"/>
      <c r="I5" s="37"/>
      <c r="J5" s="34"/>
      <c r="K5" s="34"/>
      <c r="L5" s="34"/>
      <c r="M5" s="38"/>
      <c r="N5" s="335"/>
      <c r="O5" s="35"/>
    </row>
    <row r="6" spans="1:15" s="36" customFormat="1" ht="18" customHeight="1">
      <c r="A6" s="33"/>
      <c r="B6" s="34"/>
      <c r="C6" s="39"/>
      <c r="D6" s="1345" t="s">
        <v>390</v>
      </c>
      <c r="E6" s="1345"/>
      <c r="F6" s="1345"/>
      <c r="G6" s="1345"/>
      <c r="H6" s="1345"/>
      <c r="I6" s="1345"/>
      <c r="J6" s="1345"/>
      <c r="K6" s="1345"/>
      <c r="L6" s="1345"/>
      <c r="M6" s="1345"/>
      <c r="N6" s="335"/>
      <c r="O6" s="35"/>
    </row>
    <row r="7" spans="1:15" s="36" customFormat="1" ht="3" customHeight="1">
      <c r="A7" s="33"/>
      <c r="B7" s="34"/>
      <c r="C7" s="37"/>
      <c r="D7" s="37"/>
      <c r="E7" s="37"/>
      <c r="F7" s="37"/>
      <c r="G7" s="37"/>
      <c r="H7" s="37"/>
      <c r="I7" s="37"/>
      <c r="J7" s="34"/>
      <c r="K7" s="34"/>
      <c r="L7" s="34"/>
      <c r="M7" s="38"/>
      <c r="N7" s="335"/>
      <c r="O7" s="35"/>
    </row>
    <row r="8" spans="1:15" s="36" customFormat="1" ht="92.25" customHeight="1">
      <c r="A8" s="33"/>
      <c r="B8" s="34"/>
      <c r="C8" s="37"/>
      <c r="D8" s="1347" t="s">
        <v>391</v>
      </c>
      <c r="E8" s="1345"/>
      <c r="F8" s="1345"/>
      <c r="G8" s="1345"/>
      <c r="H8" s="1345"/>
      <c r="I8" s="1345"/>
      <c r="J8" s="1345"/>
      <c r="K8" s="1345"/>
      <c r="L8" s="1345"/>
      <c r="M8" s="1345"/>
      <c r="N8" s="335"/>
      <c r="O8" s="35"/>
    </row>
    <row r="9" spans="1:15" s="36" customFormat="1" ht="3" customHeight="1">
      <c r="A9" s="33"/>
      <c r="B9" s="34"/>
      <c r="C9" s="37"/>
      <c r="D9" s="37"/>
      <c r="E9" s="37"/>
      <c r="F9" s="37"/>
      <c r="G9" s="37"/>
      <c r="H9" s="37"/>
      <c r="I9" s="37"/>
      <c r="J9" s="34"/>
      <c r="K9" s="34"/>
      <c r="L9" s="34"/>
      <c r="M9" s="38"/>
      <c r="N9" s="335"/>
      <c r="O9" s="35"/>
    </row>
    <row r="10" spans="1:15" s="36" customFormat="1" ht="67.5" customHeight="1">
      <c r="A10" s="33"/>
      <c r="B10" s="34"/>
      <c r="C10" s="37"/>
      <c r="D10" s="1346" t="s">
        <v>392</v>
      </c>
      <c r="E10" s="1346"/>
      <c r="F10" s="1346"/>
      <c r="G10" s="1346"/>
      <c r="H10" s="1346"/>
      <c r="I10" s="1346"/>
      <c r="J10" s="1346"/>
      <c r="K10" s="1346"/>
      <c r="L10" s="1346"/>
      <c r="M10" s="1346"/>
      <c r="N10" s="335"/>
      <c r="O10" s="35"/>
    </row>
    <row r="11" spans="1:15" s="36" customFormat="1" ht="3" customHeight="1">
      <c r="A11" s="33"/>
      <c r="B11" s="34"/>
      <c r="C11" s="37"/>
      <c r="D11" s="215"/>
      <c r="E11" s="215"/>
      <c r="F11" s="215"/>
      <c r="G11" s="215"/>
      <c r="H11" s="215"/>
      <c r="I11" s="215"/>
      <c r="J11" s="215"/>
      <c r="K11" s="215"/>
      <c r="L11" s="215"/>
      <c r="M11" s="215"/>
      <c r="N11" s="335"/>
      <c r="O11" s="35"/>
    </row>
    <row r="12" spans="1:15" s="36" customFormat="1" ht="53.25" customHeight="1">
      <c r="A12" s="33"/>
      <c r="B12" s="34"/>
      <c r="C12" s="37"/>
      <c r="D12" s="1345" t="s">
        <v>393</v>
      </c>
      <c r="E12" s="1345"/>
      <c r="F12" s="1345"/>
      <c r="G12" s="1345"/>
      <c r="H12" s="1345"/>
      <c r="I12" s="1345"/>
      <c r="J12" s="1345"/>
      <c r="K12" s="1345"/>
      <c r="L12" s="1345"/>
      <c r="M12" s="1345"/>
      <c r="N12" s="335"/>
      <c r="O12" s="35"/>
    </row>
    <row r="13" spans="1:15" s="36" customFormat="1" ht="3" customHeight="1">
      <c r="A13" s="33"/>
      <c r="B13" s="34"/>
      <c r="C13" s="37"/>
      <c r="D13" s="215"/>
      <c r="E13" s="215"/>
      <c r="F13" s="215"/>
      <c r="G13" s="215"/>
      <c r="H13" s="215"/>
      <c r="I13" s="215"/>
      <c r="J13" s="215"/>
      <c r="K13" s="215"/>
      <c r="L13" s="215"/>
      <c r="M13" s="215"/>
      <c r="N13" s="335"/>
      <c r="O13" s="35"/>
    </row>
    <row r="14" spans="1:15" s="36" customFormat="1" ht="23.25" customHeight="1">
      <c r="A14" s="33"/>
      <c r="B14" s="34"/>
      <c r="C14" s="37"/>
      <c r="D14" s="1345" t="s">
        <v>394</v>
      </c>
      <c r="E14" s="1345"/>
      <c r="F14" s="1345"/>
      <c r="G14" s="1345"/>
      <c r="H14" s="1345"/>
      <c r="I14" s="1345"/>
      <c r="J14" s="1345"/>
      <c r="K14" s="1345"/>
      <c r="L14" s="1345"/>
      <c r="M14" s="1345"/>
      <c r="N14" s="335"/>
      <c r="O14" s="35"/>
    </row>
    <row r="15" spans="1:15" s="36" customFormat="1" ht="3" customHeight="1">
      <c r="A15" s="33"/>
      <c r="B15" s="34"/>
      <c r="C15" s="37"/>
      <c r="D15" s="215"/>
      <c r="E15" s="215"/>
      <c r="F15" s="215"/>
      <c r="G15" s="215"/>
      <c r="H15" s="215"/>
      <c r="I15" s="215"/>
      <c r="J15" s="215"/>
      <c r="K15" s="215"/>
      <c r="L15" s="215"/>
      <c r="M15" s="215"/>
      <c r="N15" s="335"/>
      <c r="O15" s="35"/>
    </row>
    <row r="16" spans="1:15" s="36" customFormat="1" ht="23.25" customHeight="1">
      <c r="A16" s="33"/>
      <c r="B16" s="34"/>
      <c r="C16" s="37"/>
      <c r="D16" s="1345" t="s">
        <v>395</v>
      </c>
      <c r="E16" s="1345"/>
      <c r="F16" s="1345"/>
      <c r="G16" s="1345"/>
      <c r="H16" s="1345"/>
      <c r="I16" s="1345"/>
      <c r="J16" s="1345"/>
      <c r="K16" s="1345"/>
      <c r="L16" s="1345"/>
      <c r="M16" s="1345"/>
      <c r="N16" s="335"/>
      <c r="O16" s="35"/>
    </row>
    <row r="17" spans="1:15" s="36" customFormat="1" ht="3" customHeight="1">
      <c r="A17" s="33"/>
      <c r="B17" s="34"/>
      <c r="C17" s="37"/>
      <c r="D17" s="215"/>
      <c r="E17" s="215"/>
      <c r="F17" s="215"/>
      <c r="G17" s="215"/>
      <c r="H17" s="215"/>
      <c r="I17" s="215"/>
      <c r="J17" s="215"/>
      <c r="K17" s="215"/>
      <c r="L17" s="215"/>
      <c r="M17" s="215"/>
      <c r="N17" s="335"/>
      <c r="O17" s="35"/>
    </row>
    <row r="18" spans="1:15" s="36" customFormat="1" ht="23.25" customHeight="1">
      <c r="A18" s="33"/>
      <c r="B18" s="34"/>
      <c r="C18" s="37"/>
      <c r="D18" s="1347" t="s">
        <v>396</v>
      </c>
      <c r="E18" s="1345"/>
      <c r="F18" s="1345"/>
      <c r="G18" s="1345"/>
      <c r="H18" s="1345"/>
      <c r="I18" s="1345"/>
      <c r="J18" s="1345"/>
      <c r="K18" s="1345"/>
      <c r="L18" s="1345"/>
      <c r="M18" s="1345"/>
      <c r="N18" s="335"/>
      <c r="O18" s="35"/>
    </row>
    <row r="19" spans="1:15" s="36" customFormat="1" ht="3" customHeight="1">
      <c r="A19" s="33"/>
      <c r="B19" s="34"/>
      <c r="C19" s="37"/>
      <c r="D19" s="215"/>
      <c r="E19" s="215"/>
      <c r="F19" s="215"/>
      <c r="G19" s="215"/>
      <c r="H19" s="215"/>
      <c r="I19" s="215"/>
      <c r="J19" s="215"/>
      <c r="K19" s="215"/>
      <c r="L19" s="215"/>
      <c r="M19" s="215"/>
      <c r="N19" s="335"/>
      <c r="O19" s="35"/>
    </row>
    <row r="20" spans="1:15" s="36" customFormat="1" ht="14.25" customHeight="1">
      <c r="A20" s="33"/>
      <c r="B20" s="34"/>
      <c r="C20" s="37"/>
      <c r="D20" s="1345" t="s">
        <v>397</v>
      </c>
      <c r="E20" s="1345"/>
      <c r="F20" s="1345"/>
      <c r="G20" s="1345"/>
      <c r="H20" s="1345"/>
      <c r="I20" s="1345"/>
      <c r="J20" s="1345"/>
      <c r="K20" s="1345"/>
      <c r="L20" s="1345"/>
      <c r="M20" s="1345"/>
      <c r="N20" s="335"/>
      <c r="O20" s="35"/>
    </row>
    <row r="21" spans="1:15" s="36" customFormat="1" ht="3" customHeight="1">
      <c r="A21" s="33"/>
      <c r="B21" s="34"/>
      <c r="C21" s="37"/>
      <c r="D21" s="215"/>
      <c r="E21" s="215"/>
      <c r="F21" s="215"/>
      <c r="G21" s="215"/>
      <c r="H21" s="215"/>
      <c r="I21" s="215"/>
      <c r="J21" s="215"/>
      <c r="K21" s="215"/>
      <c r="L21" s="215"/>
      <c r="M21" s="215"/>
      <c r="N21" s="335"/>
      <c r="O21" s="35"/>
    </row>
    <row r="22" spans="1:15" s="36" customFormat="1" ht="32.25" customHeight="1">
      <c r="A22" s="33"/>
      <c r="B22" s="34"/>
      <c r="C22" s="37"/>
      <c r="D22" s="1345" t="s">
        <v>398</v>
      </c>
      <c r="E22" s="1345"/>
      <c r="F22" s="1345"/>
      <c r="G22" s="1345"/>
      <c r="H22" s="1345"/>
      <c r="I22" s="1345"/>
      <c r="J22" s="1345"/>
      <c r="K22" s="1345"/>
      <c r="L22" s="1345"/>
      <c r="M22" s="1345"/>
      <c r="N22" s="335"/>
      <c r="O22" s="35"/>
    </row>
    <row r="23" spans="1:15" s="36" customFormat="1" ht="3" customHeight="1">
      <c r="A23" s="33"/>
      <c r="B23" s="34"/>
      <c r="C23" s="37"/>
      <c r="D23" s="215"/>
      <c r="E23" s="215"/>
      <c r="F23" s="215"/>
      <c r="G23" s="215"/>
      <c r="H23" s="215"/>
      <c r="I23" s="215"/>
      <c r="J23" s="215"/>
      <c r="K23" s="215"/>
      <c r="L23" s="215"/>
      <c r="M23" s="215"/>
      <c r="N23" s="335"/>
      <c r="O23" s="35"/>
    </row>
    <row r="24" spans="1:15" s="36" customFormat="1" ht="81.75" customHeight="1">
      <c r="A24" s="33"/>
      <c r="B24" s="34"/>
      <c r="C24" s="37"/>
      <c r="D24" s="1345" t="s">
        <v>303</v>
      </c>
      <c r="E24" s="1345"/>
      <c r="F24" s="1345"/>
      <c r="G24" s="1345"/>
      <c r="H24" s="1345"/>
      <c r="I24" s="1345"/>
      <c r="J24" s="1345"/>
      <c r="K24" s="1345"/>
      <c r="L24" s="1345"/>
      <c r="M24" s="1345"/>
      <c r="N24" s="335"/>
      <c r="O24" s="35"/>
    </row>
    <row r="25" spans="1:15" s="36" customFormat="1" ht="3" customHeight="1">
      <c r="A25" s="33"/>
      <c r="B25" s="34"/>
      <c r="C25" s="37"/>
      <c r="D25" s="215"/>
      <c r="E25" s="215"/>
      <c r="F25" s="215"/>
      <c r="G25" s="215"/>
      <c r="H25" s="215"/>
      <c r="I25" s="215"/>
      <c r="J25" s="215"/>
      <c r="K25" s="215"/>
      <c r="L25" s="215"/>
      <c r="M25" s="215"/>
      <c r="N25" s="335"/>
      <c r="O25" s="35"/>
    </row>
    <row r="26" spans="1:15" s="36" customFormat="1" ht="105.75" customHeight="1">
      <c r="A26" s="33"/>
      <c r="B26" s="34"/>
      <c r="C26" s="37"/>
      <c r="D26" s="1350" t="s">
        <v>435</v>
      </c>
      <c r="E26" s="1350"/>
      <c r="F26" s="1350"/>
      <c r="G26" s="1350"/>
      <c r="H26" s="1350"/>
      <c r="I26" s="1350"/>
      <c r="J26" s="1350"/>
      <c r="K26" s="1350"/>
      <c r="L26" s="1350"/>
      <c r="M26" s="1350"/>
      <c r="N26" s="335"/>
      <c r="O26" s="35"/>
    </row>
    <row r="27" spans="1:15" s="36" customFormat="1" ht="3" customHeight="1">
      <c r="A27" s="33"/>
      <c r="B27" s="34"/>
      <c r="C27" s="37"/>
      <c r="D27" s="47"/>
      <c r="E27" s="47"/>
      <c r="F27" s="47"/>
      <c r="G27" s="47"/>
      <c r="H27" s="47"/>
      <c r="I27" s="47"/>
      <c r="J27" s="48"/>
      <c r="K27" s="48"/>
      <c r="L27" s="48"/>
      <c r="M27" s="49"/>
      <c r="N27" s="335"/>
      <c r="O27" s="35"/>
    </row>
    <row r="28" spans="1:15" s="36" customFormat="1" ht="57" customHeight="1">
      <c r="A28" s="33"/>
      <c r="B28" s="34"/>
      <c r="C28" s="39"/>
      <c r="D28" s="1345" t="s">
        <v>53</v>
      </c>
      <c r="E28" s="1351"/>
      <c r="F28" s="1351"/>
      <c r="G28" s="1351"/>
      <c r="H28" s="1351"/>
      <c r="I28" s="1351"/>
      <c r="J28" s="1351"/>
      <c r="K28" s="1351"/>
      <c r="L28" s="1351"/>
      <c r="M28" s="1351"/>
      <c r="N28" s="335"/>
      <c r="O28" s="35"/>
    </row>
    <row r="29" spans="1:15" s="36" customFormat="1" ht="3" customHeight="1">
      <c r="A29" s="33"/>
      <c r="B29" s="34"/>
      <c r="C29" s="39"/>
      <c r="D29" s="216"/>
      <c r="E29" s="216"/>
      <c r="F29" s="216"/>
      <c r="G29" s="216"/>
      <c r="H29" s="216"/>
      <c r="I29" s="216"/>
      <c r="J29" s="216"/>
      <c r="K29" s="216"/>
      <c r="L29" s="216"/>
      <c r="M29" s="216"/>
      <c r="N29" s="335"/>
      <c r="O29" s="35"/>
    </row>
    <row r="30" spans="1:15" s="36" customFormat="1" ht="34.5" customHeight="1">
      <c r="A30" s="33"/>
      <c r="B30" s="34"/>
      <c r="C30" s="39"/>
      <c r="D30" s="1345" t="s">
        <v>52</v>
      </c>
      <c r="E30" s="1351"/>
      <c r="F30" s="1351"/>
      <c r="G30" s="1351"/>
      <c r="H30" s="1351"/>
      <c r="I30" s="1351"/>
      <c r="J30" s="1351"/>
      <c r="K30" s="1351"/>
      <c r="L30" s="1351"/>
      <c r="M30" s="1351"/>
      <c r="N30" s="335"/>
      <c r="O30" s="35"/>
    </row>
    <row r="31" spans="1:15" s="36" customFormat="1" ht="30.75" customHeight="1">
      <c r="A31" s="33"/>
      <c r="B31" s="34"/>
      <c r="C31" s="41"/>
      <c r="D31" s="75"/>
      <c r="E31" s="75"/>
      <c r="F31" s="75"/>
      <c r="G31" s="75"/>
      <c r="H31" s="75"/>
      <c r="I31" s="75"/>
      <c r="J31" s="75"/>
      <c r="K31" s="75"/>
      <c r="L31" s="75"/>
      <c r="M31" s="75"/>
      <c r="N31" s="335"/>
      <c r="O31" s="35"/>
    </row>
    <row r="32" spans="1:15" s="36" customFormat="1" ht="13.5" customHeight="1">
      <c r="A32" s="33"/>
      <c r="B32" s="34"/>
      <c r="C32" s="41"/>
      <c r="D32" s="323"/>
      <c r="E32" s="323"/>
      <c r="F32" s="323"/>
      <c r="G32" s="324"/>
      <c r="H32" s="325" t="s">
        <v>17</v>
      </c>
      <c r="I32" s="322"/>
      <c r="J32" s="44"/>
      <c r="K32" s="324"/>
      <c r="L32" s="325" t="s">
        <v>24</v>
      </c>
      <c r="M32" s="322"/>
      <c r="N32" s="335"/>
      <c r="O32" s="35"/>
    </row>
    <row r="33" spans="1:15" s="36" customFormat="1" ht="6" customHeight="1">
      <c r="A33" s="33"/>
      <c r="B33" s="34"/>
      <c r="C33" s="41"/>
      <c r="D33" s="326"/>
      <c r="E33" s="42"/>
      <c r="F33" s="42"/>
      <c r="G33" s="44"/>
      <c r="H33" s="43"/>
      <c r="I33" s="44"/>
      <c r="J33" s="44"/>
      <c r="K33" s="328"/>
      <c r="L33" s="329"/>
      <c r="M33" s="44"/>
      <c r="N33" s="335"/>
      <c r="O33" s="35"/>
    </row>
    <row r="34" spans="1:15" s="36" customFormat="1" ht="11.25">
      <c r="A34" s="33"/>
      <c r="B34" s="34"/>
      <c r="C34" s="40"/>
      <c r="D34" s="327" t="s">
        <v>44</v>
      </c>
      <c r="E34" s="42" t="s">
        <v>36</v>
      </c>
      <c r="F34" s="42"/>
      <c r="G34" s="42"/>
      <c r="H34" s="43"/>
      <c r="I34" s="42"/>
      <c r="J34" s="44"/>
      <c r="K34" s="330"/>
      <c r="L34" s="44"/>
      <c r="M34" s="44"/>
      <c r="N34" s="335"/>
      <c r="O34" s="35"/>
    </row>
    <row r="35" spans="1:15" s="36" customFormat="1" ht="11.25" customHeight="1">
      <c r="A35" s="33"/>
      <c r="B35" s="34"/>
      <c r="C35" s="41"/>
      <c r="D35" s="327" t="s">
        <v>3</v>
      </c>
      <c r="E35" s="42" t="s">
        <v>37</v>
      </c>
      <c r="F35" s="42"/>
      <c r="G35" s="44"/>
      <c r="H35" s="43"/>
      <c r="I35" s="44"/>
      <c r="J35" s="44"/>
      <c r="K35" s="330"/>
      <c r="L35" s="897">
        <f>+capa!D55</f>
        <v>42221</v>
      </c>
      <c r="M35" s="990"/>
      <c r="N35" s="335"/>
      <c r="O35" s="35"/>
    </row>
    <row r="36" spans="1:15" s="36" customFormat="1" ht="11.25">
      <c r="A36" s="33"/>
      <c r="B36" s="34"/>
      <c r="C36" s="41"/>
      <c r="D36" s="327" t="s">
        <v>40</v>
      </c>
      <c r="E36" s="42" t="s">
        <v>39</v>
      </c>
      <c r="F36" s="42"/>
      <c r="G36" s="44"/>
      <c r="H36" s="43"/>
      <c r="I36" s="44"/>
      <c r="J36" s="44"/>
      <c r="K36" s="977"/>
      <c r="L36" s="978"/>
      <c r="M36" s="978"/>
      <c r="N36" s="335"/>
      <c r="O36" s="35"/>
    </row>
    <row r="37" spans="1:15" s="36" customFormat="1" ht="12.75" customHeight="1">
      <c r="A37" s="33"/>
      <c r="B37" s="34"/>
      <c r="C37" s="40"/>
      <c r="D37" s="327" t="s">
        <v>41</v>
      </c>
      <c r="E37" s="42" t="s">
        <v>20</v>
      </c>
      <c r="F37" s="42"/>
      <c r="G37" s="42"/>
      <c r="H37" s="43"/>
      <c r="I37" s="42"/>
      <c r="J37" s="44"/>
      <c r="K37" s="1352"/>
      <c r="L37" s="1353"/>
      <c r="M37" s="1353"/>
      <c r="N37" s="335"/>
      <c r="O37" s="35"/>
    </row>
    <row r="38" spans="1:15" s="36" customFormat="1" ht="11.25">
      <c r="A38" s="33"/>
      <c r="B38" s="34"/>
      <c r="C38" s="40"/>
      <c r="D38" s="327" t="s">
        <v>15</v>
      </c>
      <c r="E38" s="42" t="s">
        <v>5</v>
      </c>
      <c r="F38" s="42"/>
      <c r="G38" s="42"/>
      <c r="H38" s="43"/>
      <c r="I38" s="42"/>
      <c r="J38" s="44"/>
      <c r="K38" s="1352"/>
      <c r="L38" s="1353"/>
      <c r="M38" s="1353"/>
      <c r="N38" s="335"/>
      <c r="O38" s="35"/>
    </row>
    <row r="39" spans="1:15" s="36" customFormat="1" ht="8.25" customHeight="1">
      <c r="A39" s="33"/>
      <c r="B39" s="34"/>
      <c r="C39" s="34"/>
      <c r="D39" s="34"/>
      <c r="E39" s="34"/>
      <c r="F39" s="34"/>
      <c r="G39" s="34"/>
      <c r="H39" s="34"/>
      <c r="I39" s="34"/>
      <c r="J39" s="34"/>
      <c r="K39" s="29"/>
      <c r="L39" s="34"/>
      <c r="M39" s="34"/>
      <c r="N39" s="335"/>
      <c r="O39" s="35"/>
    </row>
    <row r="40" spans="1:15" ht="13.5" customHeight="1">
      <c r="A40" s="28"/>
      <c r="B40" s="32"/>
      <c r="C40" s="30"/>
      <c r="D40" s="30"/>
      <c r="E40" s="23"/>
      <c r="F40" s="29"/>
      <c r="G40" s="29"/>
      <c r="H40" s="29"/>
      <c r="I40" s="29"/>
      <c r="J40" s="29"/>
      <c r="L40" s="1348">
        <v>42186</v>
      </c>
      <c r="M40" s="1349"/>
      <c r="N40" s="371">
        <v>3</v>
      </c>
      <c r="O40" s="173"/>
    </row>
  </sheetData>
  <customSheetViews>
    <customSheetView guid="{D8E90C30-C61D-40A7-989F-8651AA8E91E2}" showPageBreaks="1" printArea="1" showRuler="0">
      <selection activeCell="M6" sqref="M6"/>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topLeftCell="A19">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showRuler="0" topLeftCell="A19">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7">
    <mergeCell ref="L40:M40"/>
    <mergeCell ref="D26:M26"/>
    <mergeCell ref="D22:M22"/>
    <mergeCell ref="D18:M18"/>
    <mergeCell ref="D28:M28"/>
    <mergeCell ref="D30:M30"/>
    <mergeCell ref="D24:M24"/>
    <mergeCell ref="K37:M38"/>
    <mergeCell ref="B1:E1"/>
    <mergeCell ref="C3:M4"/>
    <mergeCell ref="D20:M20"/>
    <mergeCell ref="D12:M12"/>
    <mergeCell ref="D10:M10"/>
    <mergeCell ref="D6:M6"/>
    <mergeCell ref="D16:M16"/>
    <mergeCell ref="D14:M14"/>
    <mergeCell ref="D8:M8"/>
  </mergeCells>
  <phoneticPr fontId="5"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4.xml><?xml version="1.0" encoding="utf-8"?>
<worksheet xmlns="http://schemas.openxmlformats.org/spreadsheetml/2006/main" xmlns:r="http://schemas.openxmlformats.org/officeDocument/2006/relationships">
  <sheetPr>
    <tabColor theme="5"/>
  </sheetPr>
  <dimension ref="A1:P57"/>
  <sheetViews>
    <sheetView showRuler="0" zoomScaleNormal="100" workbookViewId="0"/>
  </sheetViews>
  <sheetFormatPr defaultRowHeight="12.75"/>
  <cols>
    <col min="1" max="1" width="1" style="1063" customWidth="1"/>
    <col min="2" max="2" width="2.5703125" style="1063" customWidth="1"/>
    <col min="3" max="3" width="1" style="1063" customWidth="1"/>
    <col min="4" max="4" width="21.85546875" style="1063" customWidth="1"/>
    <col min="5" max="5" width="9.28515625" style="1063" customWidth="1"/>
    <col min="6" max="6" width="5.42578125" style="1063" customWidth="1"/>
    <col min="7" max="7" width="9.28515625" style="1063" customWidth="1"/>
    <col min="8" max="8" width="5.42578125" style="1063" customWidth="1"/>
    <col min="9" max="9" width="9.28515625" style="1063" customWidth="1"/>
    <col min="10" max="10" width="5.42578125" style="1063" customWidth="1"/>
    <col min="11" max="11" width="9.28515625" style="1063" customWidth="1"/>
    <col min="12" max="12" width="5.42578125" style="1063" customWidth="1"/>
    <col min="13" max="13" width="9.28515625" style="1063" customWidth="1"/>
    <col min="14" max="14" width="5.42578125" style="1063" customWidth="1"/>
    <col min="15" max="15" width="2.5703125" style="1063" customWidth="1"/>
    <col min="16" max="16" width="1" style="1063" customWidth="1"/>
    <col min="17" max="16384" width="9.140625" style="1063"/>
  </cols>
  <sheetData>
    <row r="1" spans="1:16" ht="13.5" customHeight="1">
      <c r="A1" s="1059"/>
      <c r="B1" s="1060"/>
      <c r="C1" s="1060"/>
      <c r="D1" s="1061"/>
      <c r="E1" s="1060"/>
      <c r="F1" s="1060"/>
      <c r="G1" s="1060"/>
      <c r="H1" s="1060"/>
      <c r="I1" s="1368" t="s">
        <v>415</v>
      </c>
      <c r="J1" s="1368"/>
      <c r="K1" s="1368"/>
      <c r="L1" s="1368"/>
      <c r="M1" s="1368"/>
      <c r="N1" s="1368"/>
      <c r="O1" s="1062"/>
      <c r="P1" s="1064"/>
    </row>
    <row r="2" spans="1:16" ht="6" customHeight="1">
      <c r="A2" s="1113"/>
      <c r="B2" s="1059"/>
      <c r="C2" s="1059"/>
      <c r="D2" s="1059"/>
      <c r="E2" s="1059"/>
      <c r="F2" s="1059"/>
      <c r="G2" s="1059"/>
      <c r="H2" s="1059"/>
      <c r="I2" s="1059"/>
      <c r="J2" s="1059"/>
      <c r="K2" s="1059"/>
      <c r="L2" s="1059"/>
      <c r="M2" s="1059"/>
      <c r="N2" s="1059"/>
      <c r="O2" s="1059"/>
      <c r="P2" s="1064"/>
    </row>
    <row r="3" spans="1:16" ht="13.5" customHeight="1" thickBot="1">
      <c r="A3" s="1113"/>
      <c r="B3" s="1059"/>
      <c r="C3" s="1159"/>
      <c r="D3" s="1059"/>
      <c r="E3" s="1059"/>
      <c r="F3" s="1059"/>
      <c r="G3" s="1068"/>
      <c r="H3" s="1059"/>
      <c r="I3" s="1059"/>
      <c r="J3" s="1059"/>
      <c r="K3" s="1059"/>
      <c r="L3" s="1059"/>
      <c r="M3" s="1364" t="s">
        <v>73</v>
      </c>
      <c r="N3" s="1364"/>
      <c r="O3" s="1059"/>
      <c r="P3" s="1064"/>
    </row>
    <row r="4" spans="1:16" s="1074" customFormat="1" ht="13.5" customHeight="1" thickBot="1">
      <c r="A4" s="1278"/>
      <c r="B4" s="1114"/>
      <c r="C4" s="1369" t="s">
        <v>182</v>
      </c>
      <c r="D4" s="1370"/>
      <c r="E4" s="1370"/>
      <c r="F4" s="1370"/>
      <c r="G4" s="1370"/>
      <c r="H4" s="1370"/>
      <c r="I4" s="1370"/>
      <c r="J4" s="1370"/>
      <c r="K4" s="1370"/>
      <c r="L4" s="1370"/>
      <c r="M4" s="1370"/>
      <c r="N4" s="1371"/>
      <c r="O4" s="1059"/>
      <c r="P4" s="1069"/>
    </row>
    <row r="5" spans="1:16" ht="3.75" customHeight="1">
      <c r="A5" s="1113"/>
      <c r="B5" s="1087"/>
      <c r="C5" s="1359" t="s">
        <v>160</v>
      </c>
      <c r="D5" s="1360"/>
      <c r="E5" s="1076"/>
      <c r="F5" s="1076"/>
      <c r="G5" s="1076"/>
      <c r="H5" s="1076"/>
      <c r="I5" s="1076"/>
      <c r="J5" s="1076"/>
      <c r="K5" s="1159"/>
      <c r="L5" s="1076"/>
      <c r="M5" s="1076"/>
      <c r="N5" s="1076"/>
      <c r="O5" s="1059"/>
      <c r="P5" s="1064"/>
    </row>
    <row r="6" spans="1:16" ht="13.5" customHeight="1">
      <c r="A6" s="1113"/>
      <c r="B6" s="1087"/>
      <c r="C6" s="1361"/>
      <c r="D6" s="1361"/>
      <c r="E6" s="1077" t="s">
        <v>34</v>
      </c>
      <c r="F6" s="1078" t="s">
        <v>34</v>
      </c>
      <c r="G6" s="1077" t="s">
        <v>641</v>
      </c>
      <c r="H6" s="1078" t="s">
        <v>34</v>
      </c>
      <c r="I6" s="1079"/>
      <c r="J6" s="1078" t="s">
        <v>34</v>
      </c>
      <c r="K6" s="1080" t="s">
        <v>34</v>
      </c>
      <c r="L6" s="1081" t="s">
        <v>642</v>
      </c>
      <c r="M6" s="1081" t="s">
        <v>34</v>
      </c>
      <c r="N6" s="1082"/>
      <c r="O6" s="1059"/>
      <c r="P6" s="1064"/>
    </row>
    <row r="7" spans="1:16">
      <c r="A7" s="1113"/>
      <c r="B7" s="1087"/>
      <c r="C7" s="1083"/>
      <c r="D7" s="1083"/>
      <c r="E7" s="1362" t="s">
        <v>680</v>
      </c>
      <c r="F7" s="1362"/>
      <c r="G7" s="1362" t="s">
        <v>681</v>
      </c>
      <c r="H7" s="1362"/>
      <c r="I7" s="1362" t="s">
        <v>682</v>
      </c>
      <c r="J7" s="1362"/>
      <c r="K7" s="1362" t="s">
        <v>683</v>
      </c>
      <c r="L7" s="1362"/>
      <c r="M7" s="1362" t="s">
        <v>680</v>
      </c>
      <c r="N7" s="1362"/>
      <c r="O7" s="1059"/>
      <c r="P7" s="1064"/>
    </row>
    <row r="8" spans="1:16" s="1086" customFormat="1" ht="19.5" customHeight="1">
      <c r="A8" s="1279"/>
      <c r="B8" s="1129"/>
      <c r="C8" s="1354" t="s">
        <v>2</v>
      </c>
      <c r="D8" s="1354"/>
      <c r="E8" s="1367">
        <v>10393.700000000001</v>
      </c>
      <c r="F8" s="1367"/>
      <c r="G8" s="1367">
        <v>10381.4</v>
      </c>
      <c r="H8" s="1367"/>
      <c r="I8" s="1367">
        <v>10367.799999999999</v>
      </c>
      <c r="J8" s="1367"/>
      <c r="K8" s="1367">
        <v>10354.700000000001</v>
      </c>
      <c r="L8" s="1367"/>
      <c r="M8" s="1367">
        <v>10343.4</v>
      </c>
      <c r="N8" s="1367"/>
      <c r="O8" s="1059"/>
      <c r="P8" s="1084"/>
    </row>
    <row r="9" spans="1:16" ht="14.25" customHeight="1">
      <c r="A9" s="1113"/>
      <c r="B9" s="1059"/>
      <c r="C9" s="780" t="s">
        <v>72</v>
      </c>
      <c r="D9" s="1087"/>
      <c r="E9" s="1365">
        <v>4929.8999999999996</v>
      </c>
      <c r="F9" s="1365"/>
      <c r="G9" s="1365">
        <v>4921</v>
      </c>
      <c r="H9" s="1365"/>
      <c r="I9" s="1365">
        <v>4910.7</v>
      </c>
      <c r="J9" s="1365"/>
      <c r="K9" s="1365">
        <v>4909.8999999999996</v>
      </c>
      <c r="L9" s="1365"/>
      <c r="M9" s="1365">
        <v>4902.2</v>
      </c>
      <c r="N9" s="1365"/>
      <c r="O9" s="1088"/>
      <c r="P9" s="1064"/>
    </row>
    <row r="10" spans="1:16" ht="14.25" customHeight="1">
      <c r="A10" s="1113"/>
      <c r="B10" s="1059"/>
      <c r="C10" s="780" t="s">
        <v>71</v>
      </c>
      <c r="D10" s="1087"/>
      <c r="E10" s="1365">
        <v>5463.9</v>
      </c>
      <c r="F10" s="1365"/>
      <c r="G10" s="1365">
        <v>5460.4</v>
      </c>
      <c r="H10" s="1365"/>
      <c r="I10" s="1365">
        <v>5457.2</v>
      </c>
      <c r="J10" s="1365"/>
      <c r="K10" s="1365">
        <v>5444.8</v>
      </c>
      <c r="L10" s="1365"/>
      <c r="M10" s="1365">
        <v>5441.2</v>
      </c>
      <c r="N10" s="1365"/>
      <c r="O10" s="1088"/>
      <c r="P10" s="1064"/>
    </row>
    <row r="11" spans="1:16" ht="18.75" customHeight="1">
      <c r="A11" s="1113"/>
      <c r="B11" s="1059"/>
      <c r="C11" s="780" t="s">
        <v>181</v>
      </c>
      <c r="D11" s="1089"/>
      <c r="E11" s="1365">
        <v>1507.4</v>
      </c>
      <c r="F11" s="1365"/>
      <c r="G11" s="1365">
        <v>1499.6</v>
      </c>
      <c r="H11" s="1365"/>
      <c r="I11" s="1365">
        <v>1492.9</v>
      </c>
      <c r="J11" s="1365"/>
      <c r="K11" s="1365">
        <v>1484</v>
      </c>
      <c r="L11" s="1365"/>
      <c r="M11" s="1365">
        <v>1475</v>
      </c>
      <c r="N11" s="1365"/>
      <c r="O11" s="1088"/>
      <c r="P11" s="1064"/>
    </row>
    <row r="12" spans="1:16" ht="14.25" customHeight="1">
      <c r="A12" s="1113"/>
      <c r="B12" s="1059"/>
      <c r="C12" s="780" t="s">
        <v>161</v>
      </c>
      <c r="D12" s="1087"/>
      <c r="E12" s="1365">
        <v>1103.5</v>
      </c>
      <c r="F12" s="1365"/>
      <c r="G12" s="1365">
        <v>1101</v>
      </c>
      <c r="H12" s="1365"/>
      <c r="I12" s="1365">
        <v>1098.0999999999999</v>
      </c>
      <c r="J12" s="1365"/>
      <c r="K12" s="1365">
        <v>1103.3</v>
      </c>
      <c r="L12" s="1365"/>
      <c r="M12" s="1365">
        <v>1103.0999999999999</v>
      </c>
      <c r="N12" s="1365"/>
      <c r="O12" s="1088"/>
      <c r="P12" s="1064"/>
    </row>
    <row r="13" spans="1:16" ht="14.25" customHeight="1">
      <c r="A13" s="1113"/>
      <c r="B13" s="1059"/>
      <c r="C13" s="780" t="s">
        <v>162</v>
      </c>
      <c r="D13" s="1087"/>
      <c r="E13" s="1365">
        <v>2845.5</v>
      </c>
      <c r="F13" s="1365"/>
      <c r="G13" s="1365">
        <v>2829</v>
      </c>
      <c r="H13" s="1365"/>
      <c r="I13" s="1365">
        <v>2811.6</v>
      </c>
      <c r="J13" s="1365"/>
      <c r="K13" s="1365">
        <v>2805.3</v>
      </c>
      <c r="L13" s="1365"/>
      <c r="M13" s="1365">
        <v>2791.1</v>
      </c>
      <c r="N13" s="1365"/>
      <c r="O13" s="1088"/>
      <c r="P13" s="1064"/>
    </row>
    <row r="14" spans="1:16" ht="14.25" customHeight="1">
      <c r="A14" s="1113"/>
      <c r="B14" s="1059"/>
      <c r="C14" s="780" t="s">
        <v>163</v>
      </c>
      <c r="D14" s="1087"/>
      <c r="E14" s="1365">
        <v>4937.3999999999996</v>
      </c>
      <c r="F14" s="1365"/>
      <c r="G14" s="1365">
        <v>4951.8</v>
      </c>
      <c r="H14" s="1365"/>
      <c r="I14" s="1365">
        <v>4965.2</v>
      </c>
      <c r="J14" s="1365"/>
      <c r="K14" s="1365">
        <v>4962.2</v>
      </c>
      <c r="L14" s="1365"/>
      <c r="M14" s="1365">
        <v>4974.2</v>
      </c>
      <c r="N14" s="1365"/>
      <c r="O14" s="1088"/>
      <c r="P14" s="1064"/>
    </row>
    <row r="15" spans="1:16" s="1086" customFormat="1" ht="19.5" customHeight="1">
      <c r="A15" s="1279"/>
      <c r="B15" s="1129"/>
      <c r="C15" s="1354" t="s">
        <v>180</v>
      </c>
      <c r="D15" s="1354"/>
      <c r="E15" s="1367">
        <v>5243.5</v>
      </c>
      <c r="F15" s="1367"/>
      <c r="G15" s="1367">
        <v>5254</v>
      </c>
      <c r="H15" s="1367"/>
      <c r="I15" s="1367">
        <v>5189.8</v>
      </c>
      <c r="J15" s="1367"/>
      <c r="K15" s="1367">
        <v>5190</v>
      </c>
      <c r="L15" s="1367"/>
      <c r="M15" s="1367">
        <v>5201.2</v>
      </c>
      <c r="N15" s="1367"/>
      <c r="O15" s="1090"/>
      <c r="P15" s="1084"/>
    </row>
    <row r="16" spans="1:16" ht="14.25" customHeight="1">
      <c r="A16" s="1113"/>
      <c r="B16" s="1059"/>
      <c r="C16" s="780" t="s">
        <v>72</v>
      </c>
      <c r="D16" s="1087"/>
      <c r="E16" s="1365">
        <v>2695.5</v>
      </c>
      <c r="F16" s="1365"/>
      <c r="G16" s="1365">
        <v>2691.8</v>
      </c>
      <c r="H16" s="1365"/>
      <c r="I16" s="1365">
        <v>2660.4</v>
      </c>
      <c r="J16" s="1365"/>
      <c r="K16" s="1365">
        <v>2647.9</v>
      </c>
      <c r="L16" s="1365"/>
      <c r="M16" s="1365">
        <v>2654.3</v>
      </c>
      <c r="N16" s="1365"/>
      <c r="O16" s="1088"/>
      <c r="P16" s="1064"/>
    </row>
    <row r="17" spans="1:16" ht="14.25" customHeight="1">
      <c r="A17" s="1113"/>
      <c r="B17" s="1059"/>
      <c r="C17" s="780" t="s">
        <v>71</v>
      </c>
      <c r="D17" s="1087"/>
      <c r="E17" s="1365">
        <v>2548</v>
      </c>
      <c r="F17" s="1365"/>
      <c r="G17" s="1365">
        <v>2562.1</v>
      </c>
      <c r="H17" s="1365"/>
      <c r="I17" s="1365">
        <v>2529.5</v>
      </c>
      <c r="J17" s="1365"/>
      <c r="K17" s="1365">
        <v>2542.1</v>
      </c>
      <c r="L17" s="1365"/>
      <c r="M17" s="1365">
        <v>2546.8000000000002</v>
      </c>
      <c r="N17" s="1365"/>
      <c r="O17" s="1088"/>
      <c r="P17" s="1064"/>
    </row>
    <row r="18" spans="1:16" ht="18.75" customHeight="1">
      <c r="A18" s="1113"/>
      <c r="B18" s="1059"/>
      <c r="C18" s="780" t="s">
        <v>161</v>
      </c>
      <c r="D18" s="1087"/>
      <c r="E18" s="1365">
        <v>363.4</v>
      </c>
      <c r="F18" s="1365"/>
      <c r="G18" s="1365">
        <v>401.1</v>
      </c>
      <c r="H18" s="1365"/>
      <c r="I18" s="1365">
        <v>369.5</v>
      </c>
      <c r="J18" s="1365"/>
      <c r="K18" s="1365">
        <v>369</v>
      </c>
      <c r="L18" s="1365"/>
      <c r="M18" s="1365">
        <v>351.2</v>
      </c>
      <c r="N18" s="1365"/>
      <c r="O18" s="1088"/>
      <c r="P18" s="1064"/>
    </row>
    <row r="19" spans="1:16" ht="14.25" customHeight="1">
      <c r="A19" s="1113"/>
      <c r="B19" s="1059"/>
      <c r="C19" s="780" t="s">
        <v>162</v>
      </c>
      <c r="D19" s="1087"/>
      <c r="E19" s="1365">
        <v>2591</v>
      </c>
      <c r="F19" s="1365"/>
      <c r="G19" s="1365">
        <v>2559.4</v>
      </c>
      <c r="H19" s="1365"/>
      <c r="I19" s="1365">
        <v>2551.6999999999998</v>
      </c>
      <c r="J19" s="1365"/>
      <c r="K19" s="1365">
        <v>2547</v>
      </c>
      <c r="L19" s="1365"/>
      <c r="M19" s="1365">
        <v>2534.9</v>
      </c>
      <c r="N19" s="1365"/>
      <c r="O19" s="1088"/>
      <c r="P19" s="1064"/>
    </row>
    <row r="20" spans="1:16" ht="14.25" customHeight="1">
      <c r="A20" s="1113"/>
      <c r="B20" s="1059"/>
      <c r="C20" s="780" t="s">
        <v>163</v>
      </c>
      <c r="D20" s="1087"/>
      <c r="E20" s="1365">
        <v>2289</v>
      </c>
      <c r="F20" s="1365"/>
      <c r="G20" s="1365">
        <v>2293.5</v>
      </c>
      <c r="H20" s="1365"/>
      <c r="I20" s="1365">
        <v>2268.6999999999998</v>
      </c>
      <c r="J20" s="1365"/>
      <c r="K20" s="1365">
        <v>2274.1</v>
      </c>
      <c r="L20" s="1365"/>
      <c r="M20" s="1365">
        <v>2315.1</v>
      </c>
      <c r="N20" s="1365"/>
      <c r="O20" s="1088"/>
      <c r="P20" s="1064"/>
    </row>
    <row r="21" spans="1:16" s="1093" customFormat="1" ht="19.5" customHeight="1">
      <c r="A21" s="1280"/>
      <c r="B21" s="1281"/>
      <c r="C21" s="1354" t="s">
        <v>631</v>
      </c>
      <c r="D21" s="1354"/>
      <c r="E21" s="1366">
        <v>59</v>
      </c>
      <c r="F21" s="1366"/>
      <c r="G21" s="1366">
        <v>59.2</v>
      </c>
      <c r="H21" s="1366"/>
      <c r="I21" s="1366">
        <v>58.5</v>
      </c>
      <c r="J21" s="1366"/>
      <c r="K21" s="1366">
        <v>58.5</v>
      </c>
      <c r="L21" s="1366"/>
      <c r="M21" s="1366">
        <v>58.6</v>
      </c>
      <c r="N21" s="1366"/>
      <c r="O21" s="1092"/>
      <c r="P21" s="1091"/>
    </row>
    <row r="22" spans="1:16" ht="14.25" customHeight="1">
      <c r="A22" s="1113"/>
      <c r="B22" s="1059"/>
      <c r="C22" s="780" t="s">
        <v>72</v>
      </c>
      <c r="D22" s="1087"/>
      <c r="E22" s="1365">
        <v>64.8</v>
      </c>
      <c r="F22" s="1365"/>
      <c r="G22" s="1365">
        <v>64.8</v>
      </c>
      <c r="H22" s="1365"/>
      <c r="I22" s="1365">
        <v>64.2</v>
      </c>
      <c r="J22" s="1365"/>
      <c r="K22" s="1365">
        <v>63.8</v>
      </c>
      <c r="L22" s="1365"/>
      <c r="M22" s="1365">
        <v>64</v>
      </c>
      <c r="N22" s="1365"/>
      <c r="O22" s="1088"/>
      <c r="P22" s="1064"/>
    </row>
    <row r="23" spans="1:16" ht="14.25" customHeight="1">
      <c r="A23" s="1113"/>
      <c r="B23" s="1059"/>
      <c r="C23" s="780" t="s">
        <v>71</v>
      </c>
      <c r="D23" s="1087"/>
      <c r="E23" s="1365">
        <v>53.9</v>
      </c>
      <c r="F23" s="1365"/>
      <c r="G23" s="1365">
        <v>54.2</v>
      </c>
      <c r="H23" s="1365"/>
      <c r="I23" s="1365">
        <v>53.5</v>
      </c>
      <c r="J23" s="1365"/>
      <c r="K23" s="1365">
        <v>53.8</v>
      </c>
      <c r="L23" s="1365"/>
      <c r="M23" s="1365">
        <v>53.9</v>
      </c>
      <c r="N23" s="1365"/>
      <c r="O23" s="1088"/>
      <c r="P23" s="1064"/>
    </row>
    <row r="24" spans="1:16" ht="18.75" customHeight="1">
      <c r="A24" s="1113"/>
      <c r="B24" s="1059"/>
      <c r="C24" s="780" t="s">
        <v>176</v>
      </c>
      <c r="D24" s="1087"/>
      <c r="E24" s="1365">
        <v>73.3</v>
      </c>
      <c r="F24" s="1365"/>
      <c r="G24" s="1365">
        <v>73.5</v>
      </c>
      <c r="H24" s="1365"/>
      <c r="I24" s="1365">
        <v>73.2</v>
      </c>
      <c r="J24" s="1365"/>
      <c r="K24" s="1365">
        <v>73.2</v>
      </c>
      <c r="L24" s="1365"/>
      <c r="M24" s="1365">
        <v>73.3</v>
      </c>
      <c r="N24" s="1365"/>
      <c r="O24" s="1088"/>
      <c r="P24" s="1064"/>
    </row>
    <row r="25" spans="1:16" ht="14.25" customHeight="1">
      <c r="A25" s="1113"/>
      <c r="B25" s="1059"/>
      <c r="C25" s="780" t="s">
        <v>161</v>
      </c>
      <c r="D25" s="1087"/>
      <c r="E25" s="1365">
        <v>32.9</v>
      </c>
      <c r="F25" s="1365"/>
      <c r="G25" s="1365">
        <v>36.4</v>
      </c>
      <c r="H25" s="1365"/>
      <c r="I25" s="1365">
        <v>33.6</v>
      </c>
      <c r="J25" s="1365"/>
      <c r="K25" s="1365">
        <v>33.4</v>
      </c>
      <c r="L25" s="1365"/>
      <c r="M25" s="1365">
        <v>31.8</v>
      </c>
      <c r="N25" s="1365"/>
      <c r="O25" s="1088"/>
      <c r="P25" s="1064"/>
    </row>
    <row r="26" spans="1:16" ht="14.25" customHeight="1">
      <c r="A26" s="1113"/>
      <c r="B26" s="1059"/>
      <c r="C26" s="780" t="s">
        <v>162</v>
      </c>
      <c r="D26" s="1059"/>
      <c r="E26" s="1363">
        <v>91.1</v>
      </c>
      <c r="F26" s="1363"/>
      <c r="G26" s="1363">
        <v>90.5</v>
      </c>
      <c r="H26" s="1363"/>
      <c r="I26" s="1363">
        <v>90.8</v>
      </c>
      <c r="J26" s="1363"/>
      <c r="K26" s="1363">
        <v>90.8</v>
      </c>
      <c r="L26" s="1363"/>
      <c r="M26" s="1363">
        <v>90.8</v>
      </c>
      <c r="N26" s="1363"/>
      <c r="O26" s="1088"/>
      <c r="P26" s="1064"/>
    </row>
    <row r="27" spans="1:16" ht="14.25" customHeight="1">
      <c r="A27" s="1113"/>
      <c r="B27" s="1059"/>
      <c r="C27" s="780" t="s">
        <v>163</v>
      </c>
      <c r="D27" s="1059"/>
      <c r="E27" s="1363">
        <v>46.4</v>
      </c>
      <c r="F27" s="1363"/>
      <c r="G27" s="1363">
        <v>46.3</v>
      </c>
      <c r="H27" s="1363"/>
      <c r="I27" s="1363">
        <v>45.7</v>
      </c>
      <c r="J27" s="1363"/>
      <c r="K27" s="1363">
        <v>45.8</v>
      </c>
      <c r="L27" s="1363"/>
      <c r="M27" s="1363">
        <v>46.5</v>
      </c>
      <c r="N27" s="1363"/>
      <c r="O27" s="1088"/>
      <c r="P27" s="1064"/>
    </row>
    <row r="28" spans="1:16" ht="13.5" customHeight="1">
      <c r="A28" s="1113"/>
      <c r="B28" s="1059"/>
      <c r="C28" s="781" t="s">
        <v>179</v>
      </c>
      <c r="D28" s="1059"/>
      <c r="E28" s="782"/>
      <c r="F28" s="782"/>
      <c r="G28" s="782"/>
      <c r="H28" s="782"/>
      <c r="I28" s="782"/>
      <c r="J28" s="782"/>
      <c r="K28" s="782"/>
      <c r="L28" s="782"/>
      <c r="M28" s="782"/>
      <c r="N28" s="782"/>
      <c r="O28" s="1088"/>
      <c r="P28" s="1064"/>
    </row>
    <row r="29" spans="1:16" s="860" customFormat="1" ht="12.75" customHeight="1" thickBot="1">
      <c r="A29" s="1282"/>
      <c r="B29" s="1133"/>
      <c r="C29" s="786"/>
      <c r="D29" s="784"/>
      <c r="E29" s="1107"/>
      <c r="F29" s="1107"/>
      <c r="G29" s="1107"/>
      <c r="H29" s="1107"/>
      <c r="I29" s="1107"/>
      <c r="J29" s="1107"/>
      <c r="K29" s="1107"/>
      <c r="L29" s="1107"/>
      <c r="M29" s="1364"/>
      <c r="N29" s="1364"/>
      <c r="O29" s="1096"/>
      <c r="P29" s="1099"/>
    </row>
    <row r="30" spans="1:16" s="860" customFormat="1" ht="13.5" customHeight="1" thickBot="1">
      <c r="A30" s="1282"/>
      <c r="B30" s="1133"/>
      <c r="C30" s="1356" t="s">
        <v>632</v>
      </c>
      <c r="D30" s="1357"/>
      <c r="E30" s="1357"/>
      <c r="F30" s="1357"/>
      <c r="G30" s="1357"/>
      <c r="H30" s="1357"/>
      <c r="I30" s="1357"/>
      <c r="J30" s="1357"/>
      <c r="K30" s="1357"/>
      <c r="L30" s="1357"/>
      <c r="M30" s="1357"/>
      <c r="N30" s="1358"/>
      <c r="O30" s="1096"/>
      <c r="P30" s="1099"/>
    </row>
    <row r="31" spans="1:16" s="860" customFormat="1" ht="3.75" customHeight="1">
      <c r="A31" s="1282"/>
      <c r="B31" s="1133"/>
      <c r="C31" s="1359" t="s">
        <v>164</v>
      </c>
      <c r="D31" s="1360"/>
      <c r="E31" s="1114"/>
      <c r="F31" s="1114"/>
      <c r="G31" s="1114"/>
      <c r="H31" s="1114"/>
      <c r="I31" s="1114"/>
      <c r="J31" s="1114"/>
      <c r="K31" s="1114"/>
      <c r="L31" s="1114"/>
      <c r="M31" s="1114"/>
      <c r="N31" s="1114"/>
      <c r="O31" s="1096"/>
      <c r="P31" s="1099"/>
    </row>
    <row r="32" spans="1:16" ht="13.5" customHeight="1">
      <c r="A32" s="1113"/>
      <c r="B32" s="1087"/>
      <c r="C32" s="1361"/>
      <c r="D32" s="1361"/>
      <c r="E32" s="1077" t="s">
        <v>34</v>
      </c>
      <c r="F32" s="1078" t="s">
        <v>34</v>
      </c>
      <c r="G32" s="1077" t="s">
        <v>641</v>
      </c>
      <c r="H32" s="1078" t="s">
        <v>34</v>
      </c>
      <c r="I32" s="1079"/>
      <c r="J32" s="1078" t="s">
        <v>34</v>
      </c>
      <c r="K32" s="1080" t="s">
        <v>34</v>
      </c>
      <c r="L32" s="1081" t="s">
        <v>642</v>
      </c>
      <c r="M32" s="1081" t="s">
        <v>34</v>
      </c>
      <c r="N32" s="1082"/>
      <c r="O32" s="1059"/>
      <c r="P32" s="1064"/>
    </row>
    <row r="33" spans="1:16" s="860" customFormat="1" ht="12.75" customHeight="1">
      <c r="A33" s="1282"/>
      <c r="B33" s="1133"/>
      <c r="C33" s="1083"/>
      <c r="D33" s="1083"/>
      <c r="E33" s="1362" t="str">
        <f>+E7</f>
        <v>2.º trimestre</v>
      </c>
      <c r="F33" s="1362"/>
      <c r="G33" s="1362" t="str">
        <f>+G7</f>
        <v>3.º trimestre</v>
      </c>
      <c r="H33" s="1362"/>
      <c r="I33" s="1362" t="str">
        <f>+I7</f>
        <v>4.º trimestre</v>
      </c>
      <c r="J33" s="1362"/>
      <c r="K33" s="1362" t="str">
        <f>+K7</f>
        <v>1.º trimestre</v>
      </c>
      <c r="L33" s="1362"/>
      <c r="M33" s="1362" t="str">
        <f>+M7</f>
        <v>2.º trimestre</v>
      </c>
      <c r="N33" s="1362"/>
      <c r="O33" s="1096"/>
      <c r="P33" s="1099"/>
    </row>
    <row r="34" spans="1:16" s="860" customFormat="1" ht="12.75" customHeight="1">
      <c r="A34" s="1282"/>
      <c r="B34" s="1133"/>
      <c r="C34" s="1083"/>
      <c r="D34" s="1083"/>
      <c r="E34" s="795" t="s">
        <v>165</v>
      </c>
      <c r="F34" s="795" t="s">
        <v>107</v>
      </c>
      <c r="G34" s="795" t="s">
        <v>165</v>
      </c>
      <c r="H34" s="795" t="s">
        <v>107</v>
      </c>
      <c r="I34" s="796" t="s">
        <v>165</v>
      </c>
      <c r="J34" s="796" t="s">
        <v>107</v>
      </c>
      <c r="K34" s="796" t="s">
        <v>165</v>
      </c>
      <c r="L34" s="796" t="s">
        <v>107</v>
      </c>
      <c r="M34" s="796" t="s">
        <v>165</v>
      </c>
      <c r="N34" s="796" t="s">
        <v>107</v>
      </c>
      <c r="O34" s="1096"/>
      <c r="P34" s="1099"/>
    </row>
    <row r="35" spans="1:16" s="860" customFormat="1" ht="17.25" customHeight="1">
      <c r="A35" s="1282"/>
      <c r="B35" s="1133"/>
      <c r="C35" s="1354" t="s">
        <v>2</v>
      </c>
      <c r="D35" s="1354"/>
      <c r="E35" s="1283">
        <v>10393.700000000001</v>
      </c>
      <c r="F35" s="1097">
        <f>+E35/E35*100</f>
        <v>100</v>
      </c>
      <c r="G35" s="1283">
        <v>10381.4</v>
      </c>
      <c r="H35" s="1097">
        <f>+G35/G35*100</f>
        <v>100</v>
      </c>
      <c r="I35" s="1283">
        <v>10367.799999999999</v>
      </c>
      <c r="J35" s="1097">
        <f>+I35/I35*100</f>
        <v>100</v>
      </c>
      <c r="K35" s="1283">
        <v>10354.700000000001</v>
      </c>
      <c r="L35" s="1097">
        <f>+K35/K35*100</f>
        <v>100</v>
      </c>
      <c r="M35" s="1097">
        <v>10343.4</v>
      </c>
      <c r="N35" s="1097">
        <f>+M35/M35*100</f>
        <v>100</v>
      </c>
      <c r="O35" s="1096"/>
      <c r="P35" s="1099"/>
    </row>
    <row r="36" spans="1:16" s="860" customFormat="1" ht="14.25" customHeight="1">
      <c r="A36" s="1282"/>
      <c r="B36" s="1133"/>
      <c r="C36" s="1098"/>
      <c r="D36" s="784" t="s">
        <v>72</v>
      </c>
      <c r="E36" s="1284">
        <v>4929.8999999999996</v>
      </c>
      <c r="F36" s="1102">
        <f>+E36/E35*100</f>
        <v>47.431617229667964</v>
      </c>
      <c r="G36" s="1284">
        <v>4921</v>
      </c>
      <c r="H36" s="1102">
        <f>+G36/G35*100</f>
        <v>47.402084497273975</v>
      </c>
      <c r="I36" s="1284">
        <v>4910.7</v>
      </c>
      <c r="J36" s="1102">
        <f>+I36/I35*100</f>
        <v>47.364918304751249</v>
      </c>
      <c r="K36" s="1284">
        <v>4909.8999999999996</v>
      </c>
      <c r="L36" s="1102">
        <f>+K36/K35*100</f>
        <v>47.417114933315304</v>
      </c>
      <c r="M36" s="1102">
        <v>4902.2</v>
      </c>
      <c r="N36" s="1102">
        <f>+M36/M35*100</f>
        <v>47.394473770713688</v>
      </c>
      <c r="O36" s="1096"/>
      <c r="P36" s="1099"/>
    </row>
    <row r="37" spans="1:16" s="860" customFormat="1" ht="14.25" customHeight="1">
      <c r="A37" s="1282"/>
      <c r="B37" s="1133"/>
      <c r="C37" s="783"/>
      <c r="D37" s="784" t="s">
        <v>71</v>
      </c>
      <c r="E37" s="1284">
        <v>5463.9</v>
      </c>
      <c r="F37" s="1102">
        <f>+E37/E35*100</f>
        <v>52.569344891617028</v>
      </c>
      <c r="G37" s="1284">
        <v>5460.4</v>
      </c>
      <c r="H37" s="1102">
        <f>+G37/G35*100</f>
        <v>52.597915502726025</v>
      </c>
      <c r="I37" s="1284">
        <v>5457.2</v>
      </c>
      <c r="J37" s="1102">
        <f>+I37/I35*100</f>
        <v>52.636046220027396</v>
      </c>
      <c r="K37" s="1284">
        <v>5444.8</v>
      </c>
      <c r="L37" s="1102">
        <f>+K37/K35*100</f>
        <v>52.582885066684696</v>
      </c>
      <c r="M37" s="1102">
        <v>5441.2</v>
      </c>
      <c r="N37" s="1102">
        <f>+M37/M35*100</f>
        <v>52.605526229286305</v>
      </c>
      <c r="O37" s="1096"/>
      <c r="P37" s="1099"/>
    </row>
    <row r="38" spans="1:16" s="860" customFormat="1" ht="17.25" customHeight="1">
      <c r="A38" s="1282"/>
      <c r="B38" s="1133"/>
      <c r="C38" s="786" t="s">
        <v>181</v>
      </c>
      <c r="D38" s="783"/>
      <c r="E38" s="1285">
        <v>1507.4</v>
      </c>
      <c r="F38" s="1101">
        <f>+E38/$M$35*100</f>
        <v>14.573544482471915</v>
      </c>
      <c r="G38" s="1285">
        <v>1499.6</v>
      </c>
      <c r="H38" s="1101">
        <f>+G38/$M$35*100</f>
        <v>14.498134075835797</v>
      </c>
      <c r="I38" s="1285">
        <v>1492.9</v>
      </c>
      <c r="J38" s="1101">
        <f>+I38/$M$35*100</f>
        <v>14.433358470135547</v>
      </c>
      <c r="K38" s="1285">
        <v>1484</v>
      </c>
      <c r="L38" s="1101">
        <f>+K38/$M$35*100</f>
        <v>14.347313262563569</v>
      </c>
      <c r="M38" s="1101">
        <v>1475</v>
      </c>
      <c r="N38" s="1101">
        <f>+M38/$M$35*100</f>
        <v>14.26030125490651</v>
      </c>
      <c r="O38" s="1096"/>
      <c r="P38" s="1099"/>
    </row>
    <row r="39" spans="1:16" s="860" customFormat="1" ht="14.25" customHeight="1">
      <c r="A39" s="1282"/>
      <c r="B39" s="1133"/>
      <c r="C39" s="786"/>
      <c r="D39" s="784" t="s">
        <v>72</v>
      </c>
      <c r="E39" s="1284">
        <v>771.4</v>
      </c>
      <c r="F39" s="1102">
        <f>+E39/E38*100</f>
        <v>51.174207244261638</v>
      </c>
      <c r="G39" s="1284">
        <v>767.4</v>
      </c>
      <c r="H39" s="1102">
        <f>+G39/G38*100</f>
        <v>51.173646305681523</v>
      </c>
      <c r="I39" s="1284">
        <v>763.9</v>
      </c>
      <c r="J39" s="1102">
        <f>+I39/I38*100</f>
        <v>51.168865965570362</v>
      </c>
      <c r="K39" s="1284">
        <v>760.2</v>
      </c>
      <c r="L39" s="1102">
        <f>+K39/K38*100</f>
        <v>51.226415094339629</v>
      </c>
      <c r="M39" s="1102">
        <v>755.5</v>
      </c>
      <c r="N39" s="1102">
        <f>+M39/M38*100</f>
        <v>51.220338983050851</v>
      </c>
      <c r="O39" s="1096"/>
      <c r="P39" s="1099"/>
    </row>
    <row r="40" spans="1:16" s="860" customFormat="1" ht="14.25" customHeight="1">
      <c r="A40" s="1282"/>
      <c r="B40" s="1133"/>
      <c r="C40" s="786"/>
      <c r="D40" s="784" t="s">
        <v>71</v>
      </c>
      <c r="E40" s="1284">
        <v>736</v>
      </c>
      <c r="F40" s="1102">
        <f>+E40/E38*100</f>
        <v>48.825792755738355</v>
      </c>
      <c r="G40" s="1284">
        <v>732.3</v>
      </c>
      <c r="H40" s="1102">
        <f>+G40/G38*100</f>
        <v>48.83302213923713</v>
      </c>
      <c r="I40" s="1284">
        <v>729</v>
      </c>
      <c r="J40" s="1102">
        <f>+I40/I38*100</f>
        <v>48.831134034429631</v>
      </c>
      <c r="K40" s="1284">
        <v>723.8</v>
      </c>
      <c r="L40" s="1102">
        <f>+K40/K38*100</f>
        <v>48.773584905660371</v>
      </c>
      <c r="M40" s="1102">
        <v>719.5</v>
      </c>
      <c r="N40" s="1102">
        <f>+M40/M38*100</f>
        <v>48.779661016949156</v>
      </c>
      <c r="O40" s="1096"/>
      <c r="P40" s="1099"/>
    </row>
    <row r="41" spans="1:16" s="860" customFormat="1" ht="17.25" customHeight="1">
      <c r="A41" s="1282"/>
      <c r="B41" s="1133"/>
      <c r="C41" s="786" t="s">
        <v>161</v>
      </c>
      <c r="D41" s="783"/>
      <c r="E41" s="1285">
        <v>1103.5</v>
      </c>
      <c r="F41" s="1101">
        <f>+E41/$M$35*100</f>
        <v>10.668638938840228</v>
      </c>
      <c r="G41" s="1285">
        <v>1101</v>
      </c>
      <c r="H41" s="1101">
        <f>+G41/$M$35*100</f>
        <v>10.644468936713267</v>
      </c>
      <c r="I41" s="1285">
        <v>1098.0999999999999</v>
      </c>
      <c r="J41" s="1101">
        <f>+I41/$M$35*100</f>
        <v>10.616431734245992</v>
      </c>
      <c r="K41" s="1285">
        <v>1103.3</v>
      </c>
      <c r="L41" s="1101">
        <f>+K41/$M$35*100</f>
        <v>10.66670533867007</v>
      </c>
      <c r="M41" s="1101">
        <v>1103.0999999999999</v>
      </c>
      <c r="N41" s="1101">
        <f>+M41/$M$35*100</f>
        <v>10.664771738499912</v>
      </c>
      <c r="O41" s="1096"/>
      <c r="P41" s="1099"/>
    </row>
    <row r="42" spans="1:16" s="860" customFormat="1" ht="14.25" customHeight="1">
      <c r="A42" s="1282"/>
      <c r="B42" s="1133"/>
      <c r="C42" s="786"/>
      <c r="D42" s="784" t="s">
        <v>72</v>
      </c>
      <c r="E42" s="1284">
        <v>557</v>
      </c>
      <c r="F42" s="1102">
        <f>+E42/E41*100</f>
        <v>50.475758948799275</v>
      </c>
      <c r="G42" s="1284">
        <v>555.6</v>
      </c>
      <c r="H42" s="1102">
        <f>+G42/G41*100</f>
        <v>50.463215258855584</v>
      </c>
      <c r="I42" s="1284">
        <v>553.79999999999995</v>
      </c>
      <c r="J42" s="1102">
        <f>+I42/I41*100</f>
        <v>50.43256534013296</v>
      </c>
      <c r="K42" s="1284">
        <v>559.6</v>
      </c>
      <c r="L42" s="1102">
        <f>+K42/K41*100</f>
        <v>50.720565575999274</v>
      </c>
      <c r="M42" s="1102">
        <v>559.5</v>
      </c>
      <c r="N42" s="1102">
        <f>+M42/M41*100</f>
        <v>50.720696219744369</v>
      </c>
      <c r="O42" s="1096"/>
      <c r="P42" s="1099"/>
    </row>
    <row r="43" spans="1:16" s="860" customFormat="1" ht="14.25" customHeight="1">
      <c r="A43" s="1282"/>
      <c r="B43" s="1133"/>
      <c r="C43" s="786"/>
      <c r="D43" s="784" t="s">
        <v>71</v>
      </c>
      <c r="E43" s="1284">
        <v>546.4</v>
      </c>
      <c r="F43" s="1102">
        <f>+E43/E41*100</f>
        <v>49.515178975985499</v>
      </c>
      <c r="G43" s="1284">
        <v>545.4</v>
      </c>
      <c r="H43" s="1102">
        <f>+G43/G41*100</f>
        <v>49.536784741144416</v>
      </c>
      <c r="I43" s="1284">
        <v>544.29999999999995</v>
      </c>
      <c r="J43" s="1102">
        <f>+I43/I41*100</f>
        <v>49.567434659867047</v>
      </c>
      <c r="K43" s="1284">
        <v>543.70000000000005</v>
      </c>
      <c r="L43" s="1102">
        <f>+K43/K41*100</f>
        <v>49.279434424000726</v>
      </c>
      <c r="M43" s="1102">
        <v>543.6</v>
      </c>
      <c r="N43" s="1102">
        <f>+M43/M41*100</f>
        <v>49.279303780255653</v>
      </c>
      <c r="O43" s="1096"/>
      <c r="P43" s="1099"/>
    </row>
    <row r="44" spans="1:16" s="860" customFormat="1" ht="17.25" customHeight="1">
      <c r="A44" s="1282"/>
      <c r="B44" s="1133"/>
      <c r="C44" s="786" t="s">
        <v>633</v>
      </c>
      <c r="D44" s="783"/>
      <c r="E44" s="1285">
        <v>1252</v>
      </c>
      <c r="F44" s="1101">
        <f>+E44/$M$35*100</f>
        <v>12.104337065181662</v>
      </c>
      <c r="G44" s="1285">
        <v>1239.9000000000001</v>
      </c>
      <c r="H44" s="1101">
        <f>+G44/$M$35*100</f>
        <v>11.987354254887176</v>
      </c>
      <c r="I44" s="1285">
        <v>1227.2</v>
      </c>
      <c r="J44" s="1101">
        <f>+I44/$M$35*100</f>
        <v>11.864570644082217</v>
      </c>
      <c r="K44" s="1285">
        <v>1226.3</v>
      </c>
      <c r="L44" s="1101">
        <f>+K44/$M$35*100</f>
        <v>11.855869443316511</v>
      </c>
      <c r="M44" s="1101">
        <v>1216.8</v>
      </c>
      <c r="N44" s="1101">
        <f>+M44/$M$35*100</f>
        <v>11.764023435234062</v>
      </c>
      <c r="O44" s="1096"/>
      <c r="P44" s="1099"/>
    </row>
    <row r="45" spans="1:16" s="860" customFormat="1" ht="14.25" customHeight="1">
      <c r="A45" s="1282"/>
      <c r="B45" s="1133"/>
      <c r="C45" s="786"/>
      <c r="D45" s="784" t="s">
        <v>72</v>
      </c>
      <c r="E45" s="1284">
        <v>611.9</v>
      </c>
      <c r="F45" s="1102">
        <f>+E45/E44*100</f>
        <v>48.873801916932905</v>
      </c>
      <c r="G45" s="1284">
        <v>605.6</v>
      </c>
      <c r="H45" s="1102">
        <f>+G45/G44*100</f>
        <v>48.8426486006936</v>
      </c>
      <c r="I45" s="1284">
        <v>598.9</v>
      </c>
      <c r="J45" s="1102">
        <f>+I45/I44*100</f>
        <v>48.802151238591911</v>
      </c>
      <c r="K45" s="1284">
        <v>603.1</v>
      </c>
      <c r="L45" s="1102">
        <f>+K45/K44*100</f>
        <v>49.180461551007099</v>
      </c>
      <c r="M45" s="1102">
        <v>598.6</v>
      </c>
      <c r="N45" s="1102">
        <f>+M45/M44*100</f>
        <v>49.194608809993426</v>
      </c>
      <c r="O45" s="1096"/>
      <c r="P45" s="1099"/>
    </row>
    <row r="46" spans="1:16" s="860" customFormat="1" ht="14.25" customHeight="1">
      <c r="A46" s="1282"/>
      <c r="B46" s="1133"/>
      <c r="C46" s="786"/>
      <c r="D46" s="784" t="s">
        <v>71</v>
      </c>
      <c r="E46" s="1284">
        <v>640.1</v>
      </c>
      <c r="F46" s="1102">
        <f>+E46/E44*100</f>
        <v>51.126198083067095</v>
      </c>
      <c r="G46" s="1284">
        <v>634.20000000000005</v>
      </c>
      <c r="H46" s="1102">
        <f>+G46/G44*100</f>
        <v>51.149286232760701</v>
      </c>
      <c r="I46" s="1284">
        <v>628.4</v>
      </c>
      <c r="J46" s="1102">
        <f>+I46/I44*100</f>
        <v>51.205997392438064</v>
      </c>
      <c r="K46" s="1284">
        <v>623.20000000000005</v>
      </c>
      <c r="L46" s="1102">
        <f>+K46/K44*100</f>
        <v>50.819538448992908</v>
      </c>
      <c r="M46" s="1102">
        <v>618.20000000000005</v>
      </c>
      <c r="N46" s="1102">
        <f>+M46/M44*100</f>
        <v>50.805391190006574</v>
      </c>
      <c r="O46" s="1096"/>
      <c r="P46" s="1099"/>
    </row>
    <row r="47" spans="1:16" s="860" customFormat="1" ht="17.25" customHeight="1">
      <c r="A47" s="1282"/>
      <c r="B47" s="1133"/>
      <c r="C47" s="786" t="s">
        <v>634</v>
      </c>
      <c r="D47" s="783"/>
      <c r="E47" s="1285">
        <v>1593.5</v>
      </c>
      <c r="F47" s="1101">
        <f>+E47/$M$35*100</f>
        <v>15.405959355724425</v>
      </c>
      <c r="G47" s="1285">
        <v>1589.1</v>
      </c>
      <c r="H47" s="1101">
        <f>+G47/$M$35*100</f>
        <v>15.363420151980971</v>
      </c>
      <c r="I47" s="1285">
        <v>1584.4</v>
      </c>
      <c r="J47" s="1101">
        <f>+I47/$M$35*100</f>
        <v>15.317980547982291</v>
      </c>
      <c r="K47" s="1285">
        <v>1579</v>
      </c>
      <c r="L47" s="1101">
        <f>+K47/$M$35*100</f>
        <v>15.265773343388055</v>
      </c>
      <c r="M47" s="1101">
        <v>1574.3</v>
      </c>
      <c r="N47" s="1101">
        <f>+M47/$M$35*100</f>
        <v>15.220333739389369</v>
      </c>
      <c r="O47" s="1096"/>
      <c r="P47" s="1099"/>
    </row>
    <row r="48" spans="1:16" s="860" customFormat="1" ht="14.25" customHeight="1">
      <c r="A48" s="1282"/>
      <c r="B48" s="1133"/>
      <c r="C48" s="786"/>
      <c r="D48" s="784" t="s">
        <v>72</v>
      </c>
      <c r="E48" s="1284">
        <v>767.4</v>
      </c>
      <c r="F48" s="1102">
        <f>+E48/E47*100</f>
        <v>48.158142453718227</v>
      </c>
      <c r="G48" s="1284">
        <v>764.3</v>
      </c>
      <c r="H48" s="1102">
        <f>+G48/G47*100</f>
        <v>48.096406771128315</v>
      </c>
      <c r="I48" s="1284">
        <v>760.7</v>
      </c>
      <c r="J48" s="1102">
        <f>+I48/I47*100</f>
        <v>48.011865690482203</v>
      </c>
      <c r="K48" s="1284">
        <v>757.8</v>
      </c>
      <c r="L48" s="1102">
        <f>+K48/K47*100</f>
        <v>47.992400253324888</v>
      </c>
      <c r="M48" s="1102">
        <v>754.7</v>
      </c>
      <c r="N48" s="1102">
        <f>+M48/M47*100</f>
        <v>47.938766435876268</v>
      </c>
      <c r="O48" s="1096"/>
      <c r="P48" s="1099"/>
    </row>
    <row r="49" spans="1:16" s="860" customFormat="1" ht="14.25" customHeight="1">
      <c r="A49" s="1282"/>
      <c r="B49" s="1133"/>
      <c r="C49" s="786"/>
      <c r="D49" s="784" t="s">
        <v>71</v>
      </c>
      <c r="E49" s="1284">
        <v>826.1</v>
      </c>
      <c r="F49" s="1102">
        <f>+E49/E47*100</f>
        <v>51.841857546281766</v>
      </c>
      <c r="G49" s="1284">
        <v>824.9</v>
      </c>
      <c r="H49" s="1102">
        <f>+G49/G47*100</f>
        <v>51.909886099049771</v>
      </c>
      <c r="I49" s="1284">
        <v>823.7</v>
      </c>
      <c r="J49" s="1102">
        <f>+I49/I47*100</f>
        <v>51.988134309517797</v>
      </c>
      <c r="K49" s="1284">
        <v>821.2</v>
      </c>
      <c r="L49" s="1102">
        <f>+K49/K47*100</f>
        <v>52.007599746675112</v>
      </c>
      <c r="M49" s="1102">
        <v>819.7</v>
      </c>
      <c r="N49" s="1102">
        <f>+M49/M47*100</f>
        <v>52.067585593597151</v>
      </c>
      <c r="O49" s="1096"/>
      <c r="P49" s="1099"/>
    </row>
    <row r="50" spans="1:16" s="860" customFormat="1" ht="17.25" customHeight="1">
      <c r="A50" s="1282"/>
      <c r="B50" s="1133"/>
      <c r="C50" s="786" t="s">
        <v>635</v>
      </c>
      <c r="D50" s="783"/>
      <c r="E50" s="1285">
        <v>2854.5</v>
      </c>
      <c r="F50" s="1101">
        <f>+E50/$M$35*100</f>
        <v>27.597308428563146</v>
      </c>
      <c r="G50" s="1285">
        <v>2857.3</v>
      </c>
      <c r="H50" s="1101">
        <f>+G50/$M$35*100</f>
        <v>27.624378830945339</v>
      </c>
      <c r="I50" s="1285">
        <v>2859.8</v>
      </c>
      <c r="J50" s="1101">
        <f>+I50/$M$35*100</f>
        <v>27.648548833072301</v>
      </c>
      <c r="K50" s="1285">
        <v>2854.6</v>
      </c>
      <c r="L50" s="1101">
        <f>+K50/$M$35*100</f>
        <v>27.598275228648223</v>
      </c>
      <c r="M50" s="1101">
        <v>2857.1</v>
      </c>
      <c r="N50" s="1101">
        <f>+M50/$M$35*100</f>
        <v>27.622445230775178</v>
      </c>
      <c r="O50" s="1096"/>
      <c r="P50" s="1099"/>
    </row>
    <row r="51" spans="1:16" s="860" customFormat="1" ht="14.25" customHeight="1">
      <c r="A51" s="1282"/>
      <c r="B51" s="1133"/>
      <c r="C51" s="786"/>
      <c r="D51" s="784" t="s">
        <v>72</v>
      </c>
      <c r="E51" s="1284">
        <v>1358.6</v>
      </c>
      <c r="F51" s="1102">
        <f>+E51/E50*100</f>
        <v>47.595025398493604</v>
      </c>
      <c r="G51" s="1284">
        <v>1359.2</v>
      </c>
      <c r="H51" s="1102">
        <f>+G51/G50*100</f>
        <v>47.569383683897385</v>
      </c>
      <c r="I51" s="1284">
        <v>1359.5</v>
      </c>
      <c r="J51" s="1102">
        <f>+I51/I50*100</f>
        <v>47.538289390866488</v>
      </c>
      <c r="K51" s="1284">
        <v>1353.9</v>
      </c>
      <c r="L51" s="1102">
        <f>+K51/K50*100</f>
        <v>47.428711553282426</v>
      </c>
      <c r="M51" s="1102">
        <v>1354.2</v>
      </c>
      <c r="N51" s="1102">
        <f>+M51/M50*100</f>
        <v>47.397710965664487</v>
      </c>
      <c r="O51" s="1096"/>
      <c r="P51" s="1099"/>
    </row>
    <row r="52" spans="1:16" s="860" customFormat="1" ht="14.25" customHeight="1">
      <c r="A52" s="1282"/>
      <c r="B52" s="1133"/>
      <c r="C52" s="786"/>
      <c r="D52" s="784" t="s">
        <v>71</v>
      </c>
      <c r="E52" s="1284">
        <v>1495.9</v>
      </c>
      <c r="F52" s="1102">
        <f>+E52/E50*100</f>
        <v>52.404974601506396</v>
      </c>
      <c r="G52" s="1284">
        <v>1498.1</v>
      </c>
      <c r="H52" s="1102">
        <f>+G52/G50*100</f>
        <v>52.430616316102608</v>
      </c>
      <c r="I52" s="1284">
        <v>1500.3</v>
      </c>
      <c r="J52" s="1102">
        <f>+I52/I50*100</f>
        <v>52.461710609133505</v>
      </c>
      <c r="K52" s="1284">
        <v>1500.7</v>
      </c>
      <c r="L52" s="1102">
        <f>+K52/K50*100</f>
        <v>52.571288446717581</v>
      </c>
      <c r="M52" s="1102">
        <v>1503</v>
      </c>
      <c r="N52" s="1102">
        <f>+M52/M50*100</f>
        <v>52.60578908683631</v>
      </c>
      <c r="O52" s="1096"/>
      <c r="P52" s="1099"/>
    </row>
    <row r="53" spans="1:16" s="860" customFormat="1" ht="17.25" customHeight="1">
      <c r="A53" s="1282"/>
      <c r="B53" s="1133"/>
      <c r="C53" s="786" t="s">
        <v>530</v>
      </c>
      <c r="D53" s="783"/>
      <c r="E53" s="1285">
        <v>2082.9</v>
      </c>
      <c r="F53" s="1101">
        <f>+E53/$M$35*100</f>
        <v>20.137478972098151</v>
      </c>
      <c r="G53" s="1285">
        <v>2094.5</v>
      </c>
      <c r="H53" s="1101">
        <f>+G53/$M$35*100</f>
        <v>20.249627781967245</v>
      </c>
      <c r="I53" s="1285">
        <v>2105.4</v>
      </c>
      <c r="J53" s="1101">
        <f>+I53/$M$35*100</f>
        <v>20.355008991240791</v>
      </c>
      <c r="K53" s="1285">
        <v>2107.6</v>
      </c>
      <c r="L53" s="1101">
        <f>+K53/$M$35*100</f>
        <v>20.376278593112517</v>
      </c>
      <c r="M53" s="1101">
        <v>2117.1</v>
      </c>
      <c r="N53" s="1101">
        <f>+M53/$M$35*100</f>
        <v>20.468124601194965</v>
      </c>
      <c r="O53" s="1096"/>
      <c r="P53" s="1099"/>
    </row>
    <row r="54" spans="1:16" s="860" customFormat="1" ht="14.25" customHeight="1">
      <c r="A54" s="1282"/>
      <c r="B54" s="1133"/>
      <c r="C54" s="786"/>
      <c r="D54" s="784" t="s">
        <v>72</v>
      </c>
      <c r="E54" s="1284">
        <v>863.6</v>
      </c>
      <c r="F54" s="1102">
        <f>+E54/E53*100</f>
        <v>41.461423976187042</v>
      </c>
      <c r="G54" s="1284">
        <v>869</v>
      </c>
      <c r="H54" s="1102">
        <f>+G54/G53*100</f>
        <v>41.489615660062071</v>
      </c>
      <c r="I54" s="1284">
        <v>873.9</v>
      </c>
      <c r="J54" s="1102">
        <f>+I54/I53*100</f>
        <v>41.507552009119401</v>
      </c>
      <c r="K54" s="1284">
        <v>875.4</v>
      </c>
      <c r="L54" s="1102">
        <f>+K54/K53*100</f>
        <v>41.535395710761058</v>
      </c>
      <c r="M54" s="1102">
        <v>879.8</v>
      </c>
      <c r="N54" s="1102">
        <f>+M54/M53*100</f>
        <v>41.556846629823809</v>
      </c>
      <c r="O54" s="1096"/>
      <c r="P54" s="1099"/>
    </row>
    <row r="55" spans="1:16" s="860" customFormat="1" ht="14.25" customHeight="1">
      <c r="A55" s="1282"/>
      <c r="B55" s="1133"/>
      <c r="C55" s="786"/>
      <c r="D55" s="784" t="s">
        <v>71</v>
      </c>
      <c r="E55" s="1284">
        <v>1219.3</v>
      </c>
      <c r="F55" s="1102">
        <f>+E55/E53*100</f>
        <v>58.538576023812951</v>
      </c>
      <c r="G55" s="1284">
        <v>1225.5</v>
      </c>
      <c r="H55" s="1102">
        <f>+G55/G53*100</f>
        <v>58.510384339937936</v>
      </c>
      <c r="I55" s="1284">
        <v>1231.5</v>
      </c>
      <c r="J55" s="1102">
        <f>+I55/I53*100</f>
        <v>58.492447990880592</v>
      </c>
      <c r="K55" s="1284">
        <v>1232.3</v>
      </c>
      <c r="L55" s="1102">
        <f>+K55/K53*100</f>
        <v>58.469349022584929</v>
      </c>
      <c r="M55" s="1102">
        <v>1237.3</v>
      </c>
      <c r="N55" s="1102">
        <f>+M55/M53*100</f>
        <v>58.443153370176184</v>
      </c>
      <c r="O55" s="1096"/>
      <c r="P55" s="1099"/>
    </row>
    <row r="56" spans="1:16" s="860" customFormat="1" ht="13.5" customHeight="1">
      <c r="A56" s="890"/>
      <c r="B56" s="891"/>
      <c r="C56" s="892" t="s">
        <v>448</v>
      </c>
      <c r="D56" s="893"/>
      <c r="E56" s="894"/>
      <c r="F56" s="1103"/>
      <c r="G56" s="894"/>
      <c r="H56" s="1103"/>
      <c r="I56" s="894"/>
      <c r="J56" s="1103"/>
      <c r="K56" s="894"/>
      <c r="L56" s="1103"/>
      <c r="M56" s="894"/>
      <c r="N56" s="1103"/>
      <c r="O56" s="895"/>
      <c r="P56" s="886"/>
    </row>
    <row r="57" spans="1:16" ht="13.5" customHeight="1">
      <c r="A57" s="1113"/>
      <c r="B57" s="1286"/>
      <c r="C57" s="1104" t="s">
        <v>441</v>
      </c>
      <c r="D57" s="1083"/>
      <c r="E57" s="1159"/>
      <c r="F57" s="1287" t="s">
        <v>88</v>
      </c>
      <c r="G57" s="1106"/>
      <c r="H57" s="1106"/>
      <c r="I57" s="1107"/>
      <c r="J57" s="1106"/>
      <c r="K57" s="1106"/>
      <c r="L57" s="1106"/>
      <c r="M57" s="1106"/>
      <c r="N57" s="1106"/>
      <c r="O57" s="1088"/>
      <c r="P57" s="1064"/>
    </row>
  </sheetData>
  <mergeCells count="121">
    <mergeCell ref="C8:D8"/>
    <mergeCell ref="E8:F8"/>
    <mergeCell ref="G8:H8"/>
    <mergeCell ref="I8:J8"/>
    <mergeCell ref="K8:L8"/>
    <mergeCell ref="M8:N8"/>
    <mergeCell ref="I1:N1"/>
    <mergeCell ref="M3:N3"/>
    <mergeCell ref="C4:N4"/>
    <mergeCell ref="C5:D6"/>
    <mergeCell ref="E7:F7"/>
    <mergeCell ref="G7:H7"/>
    <mergeCell ref="I7:J7"/>
    <mergeCell ref="K7:L7"/>
    <mergeCell ref="M7:N7"/>
    <mergeCell ref="E9:F9"/>
    <mergeCell ref="G9:H9"/>
    <mergeCell ref="I9:J9"/>
    <mergeCell ref="K9:L9"/>
    <mergeCell ref="M9:N9"/>
    <mergeCell ref="E10:F10"/>
    <mergeCell ref="G10:H10"/>
    <mergeCell ref="I10:J10"/>
    <mergeCell ref="K10:L10"/>
    <mergeCell ref="M10:N10"/>
    <mergeCell ref="E11:F11"/>
    <mergeCell ref="G11:H11"/>
    <mergeCell ref="I11:J11"/>
    <mergeCell ref="K11:L11"/>
    <mergeCell ref="M11:N11"/>
    <mergeCell ref="E12:F12"/>
    <mergeCell ref="G12:H12"/>
    <mergeCell ref="I12:J12"/>
    <mergeCell ref="K12:L12"/>
    <mergeCell ref="M12:N12"/>
    <mergeCell ref="C15:D15"/>
    <mergeCell ref="E15:F15"/>
    <mergeCell ref="G15:H15"/>
    <mergeCell ref="I15:J15"/>
    <mergeCell ref="K15:L15"/>
    <mergeCell ref="M15:N15"/>
    <mergeCell ref="E13:F13"/>
    <mergeCell ref="G13:H13"/>
    <mergeCell ref="I13:J13"/>
    <mergeCell ref="K13:L13"/>
    <mergeCell ref="M13:N13"/>
    <mergeCell ref="E14:F14"/>
    <mergeCell ref="G14:H14"/>
    <mergeCell ref="I14:J14"/>
    <mergeCell ref="K14:L14"/>
    <mergeCell ref="M14:N14"/>
    <mergeCell ref="M18:N18"/>
    <mergeCell ref="E19:F19"/>
    <mergeCell ref="G19:H19"/>
    <mergeCell ref="I19:J19"/>
    <mergeCell ref="K19:L19"/>
    <mergeCell ref="M19:N19"/>
    <mergeCell ref="E16:F16"/>
    <mergeCell ref="G16:H16"/>
    <mergeCell ref="I16:J16"/>
    <mergeCell ref="K16:L16"/>
    <mergeCell ref="M16:N16"/>
    <mergeCell ref="E17:F17"/>
    <mergeCell ref="G17:H17"/>
    <mergeCell ref="I17:J17"/>
    <mergeCell ref="K17:L17"/>
    <mergeCell ref="M17:N17"/>
    <mergeCell ref="C21:D21"/>
    <mergeCell ref="E21:F21"/>
    <mergeCell ref="G21:H21"/>
    <mergeCell ref="I21:J21"/>
    <mergeCell ref="K21:L21"/>
    <mergeCell ref="E18:F18"/>
    <mergeCell ref="G18:H18"/>
    <mergeCell ref="I18:J18"/>
    <mergeCell ref="K18:L18"/>
    <mergeCell ref="M21:N21"/>
    <mergeCell ref="E22:F22"/>
    <mergeCell ref="G22:H22"/>
    <mergeCell ref="I22:J22"/>
    <mergeCell ref="K22:L22"/>
    <mergeCell ref="M22:N22"/>
    <mergeCell ref="E20:F20"/>
    <mergeCell ref="G20:H20"/>
    <mergeCell ref="I20:J20"/>
    <mergeCell ref="K20:L20"/>
    <mergeCell ref="M20:N20"/>
    <mergeCell ref="E23:F23"/>
    <mergeCell ref="G23:H23"/>
    <mergeCell ref="I23:J23"/>
    <mergeCell ref="K23:L23"/>
    <mergeCell ref="M23:N23"/>
    <mergeCell ref="E24:F24"/>
    <mergeCell ref="G24:H24"/>
    <mergeCell ref="I24:J24"/>
    <mergeCell ref="K24:L24"/>
    <mergeCell ref="M24:N24"/>
    <mergeCell ref="E27:F27"/>
    <mergeCell ref="G27:H27"/>
    <mergeCell ref="I27:J27"/>
    <mergeCell ref="K27:L27"/>
    <mergeCell ref="M27:N27"/>
    <mergeCell ref="M29:N29"/>
    <mergeCell ref="E25:F25"/>
    <mergeCell ref="G25:H25"/>
    <mergeCell ref="I25:J25"/>
    <mergeCell ref="K25:L25"/>
    <mergeCell ref="M25:N25"/>
    <mergeCell ref="E26:F26"/>
    <mergeCell ref="G26:H26"/>
    <mergeCell ref="I26:J26"/>
    <mergeCell ref="K26:L26"/>
    <mergeCell ref="M26:N26"/>
    <mergeCell ref="C35:D35"/>
    <mergeCell ref="C30:N30"/>
    <mergeCell ref="C31:D32"/>
    <mergeCell ref="E33:F33"/>
    <mergeCell ref="G33:H33"/>
    <mergeCell ref="I33:J33"/>
    <mergeCell ref="K33:L33"/>
    <mergeCell ref="M33:N33"/>
  </mergeCells>
  <conditionalFormatting sqref="E7:N7 E33:N33">
    <cfRule type="cellIs" dxfId="15" priority="2"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sheetPr>
    <tabColor theme="5"/>
  </sheetPr>
  <dimension ref="A1:P65"/>
  <sheetViews>
    <sheetView zoomScaleNormal="100" workbookViewId="0"/>
  </sheetViews>
  <sheetFormatPr defaultRowHeight="12.75"/>
  <cols>
    <col min="1" max="1" width="1" style="1063" customWidth="1"/>
    <col min="2" max="2" width="2.5703125" style="1063" customWidth="1"/>
    <col min="3" max="3" width="1" style="1063" customWidth="1"/>
    <col min="4" max="4" width="34" style="1063" customWidth="1"/>
    <col min="5" max="5" width="7.42578125" style="1063" customWidth="1"/>
    <col min="6" max="6" width="4.85546875" style="1063" customWidth="1"/>
    <col min="7" max="7" width="7.42578125" style="1063" customWidth="1"/>
    <col min="8" max="8" width="4.85546875" style="1063" customWidth="1"/>
    <col min="9" max="9" width="7.42578125" style="1063" customWidth="1"/>
    <col min="10" max="10" width="4.85546875" style="1063" customWidth="1"/>
    <col min="11" max="11" width="7.42578125" style="1063" customWidth="1"/>
    <col min="12" max="12" width="4.85546875" style="1063" customWidth="1"/>
    <col min="13" max="13" width="7.42578125" style="1063" customWidth="1"/>
    <col min="14" max="14" width="4.85546875" style="1063" customWidth="1"/>
    <col min="15" max="15" width="2.5703125" style="1063" customWidth="1"/>
    <col min="16" max="16" width="1" style="1063" customWidth="1"/>
    <col min="17" max="16384" width="9.140625" style="1063"/>
  </cols>
  <sheetData>
    <row r="1" spans="1:16" ht="13.5" customHeight="1">
      <c r="A1" s="1064"/>
      <c r="B1" s="1288"/>
      <c r="C1" s="1389" t="s">
        <v>342</v>
      </c>
      <c r="D1" s="1389"/>
      <c r="E1" s="1060"/>
      <c r="F1" s="1060"/>
      <c r="G1" s="1060"/>
      <c r="H1" s="1060"/>
      <c r="I1" s="1060"/>
      <c r="J1" s="1060"/>
      <c r="K1" s="1060"/>
      <c r="L1" s="1060"/>
      <c r="M1" s="1289"/>
      <c r="N1" s="1060"/>
      <c r="O1" s="1060"/>
      <c r="P1" s="1064"/>
    </row>
    <row r="2" spans="1:16" ht="9.75" customHeight="1">
      <c r="A2" s="1064"/>
      <c r="B2" s="1109"/>
      <c r="C2" s="1110"/>
      <c r="D2" s="1109"/>
      <c r="E2" s="1111"/>
      <c r="F2" s="1111"/>
      <c r="G2" s="1111"/>
      <c r="H2" s="1111"/>
      <c r="I2" s="1065"/>
      <c r="J2" s="1065"/>
      <c r="K2" s="1065"/>
      <c r="L2" s="1065"/>
      <c r="M2" s="1065"/>
      <c r="N2" s="1065"/>
      <c r="O2" s="1112"/>
      <c r="P2" s="1064"/>
    </row>
    <row r="3" spans="1:16" ht="9" customHeight="1" thickBot="1">
      <c r="A3" s="1064"/>
      <c r="B3" s="1059"/>
      <c r="C3" s="1094"/>
      <c r="D3" s="1059"/>
      <c r="E3" s="1059"/>
      <c r="F3" s="1059"/>
      <c r="G3" s="1059"/>
      <c r="H3" s="1059"/>
      <c r="I3" s="1059"/>
      <c r="J3" s="1059"/>
      <c r="K3" s="1059"/>
      <c r="L3" s="1059"/>
      <c r="M3" s="1364" t="s">
        <v>73</v>
      </c>
      <c r="N3" s="1364"/>
      <c r="O3" s="1113"/>
      <c r="P3" s="1064"/>
    </row>
    <row r="4" spans="1:16" s="1074" customFormat="1" ht="13.5" customHeight="1" thickBot="1">
      <c r="A4" s="1069"/>
      <c r="B4" s="1114"/>
      <c r="C4" s="1369" t="s">
        <v>166</v>
      </c>
      <c r="D4" s="1370"/>
      <c r="E4" s="1370"/>
      <c r="F4" s="1370"/>
      <c r="G4" s="1370"/>
      <c r="H4" s="1370"/>
      <c r="I4" s="1370"/>
      <c r="J4" s="1370"/>
      <c r="K4" s="1370"/>
      <c r="L4" s="1370"/>
      <c r="M4" s="1370"/>
      <c r="N4" s="1371"/>
      <c r="O4" s="1113"/>
      <c r="P4" s="1069"/>
    </row>
    <row r="5" spans="1:16" ht="3.75" customHeight="1">
      <c r="A5" s="1064"/>
      <c r="B5" s="1059"/>
      <c r="C5" s="1390" t="s">
        <v>160</v>
      </c>
      <c r="D5" s="1391"/>
      <c r="E5" s="1059"/>
      <c r="F5" s="1115"/>
      <c r="G5" s="1115"/>
      <c r="H5" s="1115"/>
      <c r="I5" s="1115"/>
      <c r="J5" s="1115"/>
      <c r="K5" s="1059"/>
      <c r="L5" s="1115"/>
      <c r="M5" s="1115"/>
      <c r="N5" s="1115"/>
      <c r="O5" s="1113"/>
      <c r="P5" s="1064"/>
    </row>
    <row r="6" spans="1:16" ht="12.75" customHeight="1">
      <c r="A6" s="1064"/>
      <c r="B6" s="1059"/>
      <c r="C6" s="1391"/>
      <c r="D6" s="1391"/>
      <c r="E6" s="1077" t="s">
        <v>34</v>
      </c>
      <c r="F6" s="1078" t="s">
        <v>34</v>
      </c>
      <c r="G6" s="1077" t="s">
        <v>641</v>
      </c>
      <c r="H6" s="1078" t="s">
        <v>34</v>
      </c>
      <c r="I6" s="1079"/>
      <c r="J6" s="1078" t="s">
        <v>34</v>
      </c>
      <c r="K6" s="1080" t="s">
        <v>34</v>
      </c>
      <c r="L6" s="1081" t="s">
        <v>642</v>
      </c>
      <c r="M6" s="1081" t="s">
        <v>34</v>
      </c>
      <c r="N6" s="1082"/>
      <c r="O6" s="1113"/>
      <c r="P6" s="1064"/>
    </row>
    <row r="7" spans="1:16">
      <c r="A7" s="1064"/>
      <c r="B7" s="1059"/>
      <c r="C7" s="1116"/>
      <c r="D7" s="1116"/>
      <c r="E7" s="1362" t="str">
        <f>+'6populacao1'!E7</f>
        <v>2.º trimestre</v>
      </c>
      <c r="F7" s="1362"/>
      <c r="G7" s="1362" t="str">
        <f>+'6populacao1'!G7</f>
        <v>3.º trimestre</v>
      </c>
      <c r="H7" s="1362"/>
      <c r="I7" s="1362" t="str">
        <f>+'6populacao1'!I7</f>
        <v>4.º trimestre</v>
      </c>
      <c r="J7" s="1362"/>
      <c r="K7" s="1362" t="str">
        <f>+'6populacao1'!K7</f>
        <v>1.º trimestre</v>
      </c>
      <c r="L7" s="1362"/>
      <c r="M7" s="1362" t="str">
        <f>+'6populacao1'!M7</f>
        <v>2.º trimestre</v>
      </c>
      <c r="N7" s="1362"/>
      <c r="O7" s="1117"/>
      <c r="P7" s="1064"/>
    </row>
    <row r="8" spans="1:16" s="1086" customFormat="1" ht="16.5" customHeight="1">
      <c r="A8" s="1084"/>
      <c r="B8" s="1118"/>
      <c r="C8" s="1354" t="s">
        <v>13</v>
      </c>
      <c r="D8" s="1354"/>
      <c r="E8" s="1388">
        <v>4514.6000000000004</v>
      </c>
      <c r="F8" s="1388"/>
      <c r="G8" s="1388">
        <v>4565.1000000000004</v>
      </c>
      <c r="H8" s="1388"/>
      <c r="I8" s="1388">
        <v>4491.6000000000004</v>
      </c>
      <c r="J8" s="1388"/>
      <c r="K8" s="1388">
        <v>4477.1000000000004</v>
      </c>
      <c r="L8" s="1388"/>
      <c r="M8" s="1367">
        <v>4580.8</v>
      </c>
      <c r="N8" s="1367"/>
      <c r="O8" s="1119"/>
      <c r="P8" s="1084"/>
    </row>
    <row r="9" spans="1:16" ht="12" customHeight="1">
      <c r="A9" s="1064"/>
      <c r="B9" s="1120"/>
      <c r="C9" s="780" t="s">
        <v>72</v>
      </c>
      <c r="D9" s="1087"/>
      <c r="E9" s="1386">
        <v>2332</v>
      </c>
      <c r="F9" s="1386"/>
      <c r="G9" s="1386">
        <v>2361.6999999999998</v>
      </c>
      <c r="H9" s="1386"/>
      <c r="I9" s="1386">
        <v>2310.8000000000002</v>
      </c>
      <c r="J9" s="1386"/>
      <c r="K9" s="1386">
        <v>2301.1</v>
      </c>
      <c r="L9" s="1386"/>
      <c r="M9" s="1387">
        <v>2335.5</v>
      </c>
      <c r="N9" s="1387"/>
      <c r="O9" s="1117"/>
      <c r="P9" s="1064"/>
    </row>
    <row r="10" spans="1:16" ht="12" customHeight="1">
      <c r="A10" s="1064"/>
      <c r="B10" s="1120"/>
      <c r="C10" s="780" t="s">
        <v>71</v>
      </c>
      <c r="D10" s="1087"/>
      <c r="E10" s="1386">
        <v>2182.6</v>
      </c>
      <c r="F10" s="1386"/>
      <c r="G10" s="1386">
        <v>2203.4</v>
      </c>
      <c r="H10" s="1386"/>
      <c r="I10" s="1386">
        <v>2180.6999999999998</v>
      </c>
      <c r="J10" s="1386"/>
      <c r="K10" s="1386">
        <v>2176</v>
      </c>
      <c r="L10" s="1386"/>
      <c r="M10" s="1387">
        <v>2245.3000000000002</v>
      </c>
      <c r="N10" s="1387"/>
      <c r="O10" s="1117"/>
      <c r="P10" s="1064"/>
    </row>
    <row r="11" spans="1:16" ht="17.25" customHeight="1">
      <c r="A11" s="1064"/>
      <c r="B11" s="1120"/>
      <c r="C11" s="780" t="s">
        <v>161</v>
      </c>
      <c r="D11" s="1087"/>
      <c r="E11" s="1386">
        <v>234.1</v>
      </c>
      <c r="F11" s="1386"/>
      <c r="G11" s="1386">
        <v>271.89999999999998</v>
      </c>
      <c r="H11" s="1386"/>
      <c r="I11" s="1386">
        <v>243.9</v>
      </c>
      <c r="J11" s="1386"/>
      <c r="K11" s="1386">
        <v>242</v>
      </c>
      <c r="L11" s="1386"/>
      <c r="M11" s="1387">
        <v>246.5</v>
      </c>
      <c r="N11" s="1387"/>
      <c r="O11" s="1117"/>
      <c r="P11" s="1064"/>
    </row>
    <row r="12" spans="1:16" ht="12" customHeight="1">
      <c r="A12" s="1064"/>
      <c r="B12" s="1120"/>
      <c r="C12" s="780" t="s">
        <v>162</v>
      </c>
      <c r="D12" s="1087"/>
      <c r="E12" s="1385">
        <v>2244.4</v>
      </c>
      <c r="F12" s="1385"/>
      <c r="G12" s="1385">
        <v>2239.1999999999998</v>
      </c>
      <c r="H12" s="1385"/>
      <c r="I12" s="1385">
        <v>2228.4</v>
      </c>
      <c r="J12" s="1385"/>
      <c r="K12" s="1385">
        <v>2219.3000000000002</v>
      </c>
      <c r="L12" s="1385"/>
      <c r="M12" s="1365">
        <v>2253.8000000000002</v>
      </c>
      <c r="N12" s="1365"/>
      <c r="O12" s="1117"/>
      <c r="P12" s="1064"/>
    </row>
    <row r="13" spans="1:16" ht="12" customHeight="1">
      <c r="A13" s="1064"/>
      <c r="B13" s="1120"/>
      <c r="C13" s="780" t="s">
        <v>163</v>
      </c>
      <c r="D13" s="1087"/>
      <c r="E13" s="1385">
        <v>2036.1</v>
      </c>
      <c r="F13" s="1385"/>
      <c r="G13" s="1385">
        <v>2054</v>
      </c>
      <c r="H13" s="1385"/>
      <c r="I13" s="1385">
        <v>2019.3</v>
      </c>
      <c r="J13" s="1385"/>
      <c r="K13" s="1385">
        <v>2015.8</v>
      </c>
      <c r="L13" s="1385"/>
      <c r="M13" s="1365">
        <v>2080.5</v>
      </c>
      <c r="N13" s="1365"/>
      <c r="O13" s="1117"/>
      <c r="P13" s="1064"/>
    </row>
    <row r="14" spans="1:16" ht="17.25" customHeight="1">
      <c r="A14" s="1064"/>
      <c r="B14" s="1120"/>
      <c r="C14" s="780" t="s">
        <v>416</v>
      </c>
      <c r="D14" s="1087"/>
      <c r="E14" s="1386">
        <v>408.6</v>
      </c>
      <c r="F14" s="1386"/>
      <c r="G14" s="1386">
        <v>407.3</v>
      </c>
      <c r="H14" s="1386"/>
      <c r="I14" s="1386">
        <v>348.5</v>
      </c>
      <c r="J14" s="1386"/>
      <c r="K14" s="1386">
        <v>338.4</v>
      </c>
      <c r="L14" s="1386"/>
      <c r="M14" s="1387">
        <v>365.3</v>
      </c>
      <c r="N14" s="1387"/>
      <c r="O14" s="1117"/>
      <c r="P14" s="1064"/>
    </row>
    <row r="15" spans="1:16" ht="12" customHeight="1">
      <c r="A15" s="1064"/>
      <c r="B15" s="1120"/>
      <c r="C15" s="780" t="s">
        <v>167</v>
      </c>
      <c r="D15" s="1087"/>
      <c r="E15" s="1385">
        <v>1073.9000000000001</v>
      </c>
      <c r="F15" s="1385"/>
      <c r="G15" s="1385">
        <v>1089.7</v>
      </c>
      <c r="H15" s="1385"/>
      <c r="I15" s="1385">
        <v>1074.9000000000001</v>
      </c>
      <c r="J15" s="1385"/>
      <c r="K15" s="1385">
        <v>1090.0999999999999</v>
      </c>
      <c r="L15" s="1385"/>
      <c r="M15" s="1365">
        <v>1107.8</v>
      </c>
      <c r="N15" s="1365"/>
      <c r="O15" s="1117"/>
      <c r="P15" s="1064"/>
    </row>
    <row r="16" spans="1:16" ht="12" customHeight="1">
      <c r="A16" s="1064"/>
      <c r="B16" s="1120"/>
      <c r="C16" s="780" t="s">
        <v>168</v>
      </c>
      <c r="D16" s="1087"/>
      <c r="E16" s="1385">
        <v>3032.1</v>
      </c>
      <c r="F16" s="1385"/>
      <c r="G16" s="1385">
        <v>3068.2</v>
      </c>
      <c r="H16" s="1385"/>
      <c r="I16" s="1385">
        <v>3068.2</v>
      </c>
      <c r="J16" s="1385"/>
      <c r="K16" s="1385">
        <v>3048.6</v>
      </c>
      <c r="L16" s="1385"/>
      <c r="M16" s="1365">
        <v>3107.6</v>
      </c>
      <c r="N16" s="1365"/>
      <c r="O16" s="1117"/>
      <c r="P16" s="1064"/>
    </row>
    <row r="17" spans="1:16" s="1124" customFormat="1" ht="17.25" customHeight="1">
      <c r="A17" s="1121"/>
      <c r="B17" s="1122"/>
      <c r="C17" s="780" t="s">
        <v>169</v>
      </c>
      <c r="D17" s="1087"/>
      <c r="E17" s="1385">
        <v>3923.1</v>
      </c>
      <c r="F17" s="1385"/>
      <c r="G17" s="1385">
        <v>3969.6</v>
      </c>
      <c r="H17" s="1385"/>
      <c r="I17" s="1385">
        <v>3910.5</v>
      </c>
      <c r="J17" s="1385"/>
      <c r="K17" s="1385">
        <v>3896.1</v>
      </c>
      <c r="L17" s="1385"/>
      <c r="M17" s="1365">
        <v>4008.8</v>
      </c>
      <c r="N17" s="1365"/>
      <c r="O17" s="1123"/>
      <c r="P17" s="1121"/>
    </row>
    <row r="18" spans="1:16" s="1124" customFormat="1" ht="12" customHeight="1">
      <c r="A18" s="1121"/>
      <c r="B18" s="1122"/>
      <c r="C18" s="780" t="s">
        <v>170</v>
      </c>
      <c r="D18" s="1087"/>
      <c r="E18" s="1385">
        <v>591.5</v>
      </c>
      <c r="F18" s="1385"/>
      <c r="G18" s="1385">
        <v>595.5</v>
      </c>
      <c r="H18" s="1385"/>
      <c r="I18" s="1385">
        <v>581</v>
      </c>
      <c r="J18" s="1385"/>
      <c r="K18" s="1385">
        <v>581</v>
      </c>
      <c r="L18" s="1385"/>
      <c r="M18" s="1365">
        <v>572</v>
      </c>
      <c r="N18" s="1365"/>
      <c r="O18" s="1123"/>
      <c r="P18" s="1121"/>
    </row>
    <row r="19" spans="1:16" ht="17.25" customHeight="1">
      <c r="A19" s="1064"/>
      <c r="B19" s="1120"/>
      <c r="C19" s="780" t="s">
        <v>171</v>
      </c>
      <c r="D19" s="1087"/>
      <c r="E19" s="1385">
        <v>3595.4</v>
      </c>
      <c r="F19" s="1385"/>
      <c r="G19" s="1385">
        <v>3676.5</v>
      </c>
      <c r="H19" s="1385"/>
      <c r="I19" s="1385">
        <v>3659.4</v>
      </c>
      <c r="J19" s="1385"/>
      <c r="K19" s="1385">
        <v>3641.1</v>
      </c>
      <c r="L19" s="1385"/>
      <c r="M19" s="1365">
        <v>3723.4</v>
      </c>
      <c r="N19" s="1365"/>
      <c r="O19" s="1117"/>
      <c r="P19" s="1064"/>
    </row>
    <row r="20" spans="1:16" ht="12" customHeight="1">
      <c r="A20" s="1064"/>
      <c r="B20" s="1120"/>
      <c r="C20" s="1125"/>
      <c r="D20" s="1277" t="s">
        <v>172</v>
      </c>
      <c r="E20" s="1385">
        <v>2830.2</v>
      </c>
      <c r="F20" s="1385"/>
      <c r="G20" s="1385">
        <v>2864.6</v>
      </c>
      <c r="H20" s="1385"/>
      <c r="I20" s="1385">
        <v>2869.9</v>
      </c>
      <c r="J20" s="1385"/>
      <c r="K20" s="1385">
        <v>2867.8</v>
      </c>
      <c r="L20" s="1385"/>
      <c r="M20" s="1365">
        <v>2896.7</v>
      </c>
      <c r="N20" s="1365"/>
      <c r="O20" s="1117"/>
      <c r="P20" s="1064"/>
    </row>
    <row r="21" spans="1:16" ht="12" customHeight="1">
      <c r="A21" s="1064"/>
      <c r="B21" s="1120"/>
      <c r="C21" s="1125"/>
      <c r="D21" s="1277" t="s">
        <v>173</v>
      </c>
      <c r="E21" s="1385">
        <v>630.1</v>
      </c>
      <c r="F21" s="1385"/>
      <c r="G21" s="1385">
        <v>683.6</v>
      </c>
      <c r="H21" s="1385"/>
      <c r="I21" s="1385">
        <v>654.70000000000005</v>
      </c>
      <c r="J21" s="1385"/>
      <c r="K21" s="1385">
        <v>645.5</v>
      </c>
      <c r="L21" s="1385"/>
      <c r="M21" s="1365">
        <v>698.8</v>
      </c>
      <c r="N21" s="1365"/>
      <c r="O21" s="1117"/>
      <c r="P21" s="1064"/>
    </row>
    <row r="22" spans="1:16" ht="12" customHeight="1">
      <c r="A22" s="1064"/>
      <c r="B22" s="1120"/>
      <c r="C22" s="1125"/>
      <c r="D22" s="1277" t="s">
        <v>131</v>
      </c>
      <c r="E22" s="1385">
        <v>135.1</v>
      </c>
      <c r="F22" s="1385"/>
      <c r="G22" s="1385">
        <v>128.19999999999999</v>
      </c>
      <c r="H22" s="1385"/>
      <c r="I22" s="1385">
        <v>134.80000000000001</v>
      </c>
      <c r="J22" s="1385"/>
      <c r="K22" s="1385">
        <v>127.9</v>
      </c>
      <c r="L22" s="1385"/>
      <c r="M22" s="1365">
        <v>127.9</v>
      </c>
      <c r="N22" s="1365"/>
      <c r="O22" s="1117"/>
      <c r="P22" s="1064"/>
    </row>
    <row r="23" spans="1:16" ht="12" customHeight="1">
      <c r="A23" s="1064"/>
      <c r="B23" s="1120"/>
      <c r="C23" s="780" t="s">
        <v>174</v>
      </c>
      <c r="D23" s="1087"/>
      <c r="E23" s="1385">
        <v>895.6</v>
      </c>
      <c r="F23" s="1385"/>
      <c r="G23" s="1385">
        <v>859.3</v>
      </c>
      <c r="H23" s="1385"/>
      <c r="I23" s="1385">
        <v>811.8</v>
      </c>
      <c r="J23" s="1385"/>
      <c r="K23" s="1385">
        <v>813.1</v>
      </c>
      <c r="L23" s="1385"/>
      <c r="M23" s="1365">
        <v>835.8</v>
      </c>
      <c r="N23" s="1365"/>
      <c r="O23" s="1117"/>
      <c r="P23" s="1064"/>
    </row>
    <row r="24" spans="1:16" ht="12" customHeight="1">
      <c r="A24" s="1064"/>
      <c r="B24" s="1120"/>
      <c r="C24" s="780" t="s">
        <v>131</v>
      </c>
      <c r="D24" s="1087"/>
      <c r="E24" s="1385">
        <v>23.6</v>
      </c>
      <c r="F24" s="1385"/>
      <c r="G24" s="1385">
        <v>29.3</v>
      </c>
      <c r="H24" s="1385"/>
      <c r="I24" s="1385">
        <v>20.399999999999999</v>
      </c>
      <c r="J24" s="1385"/>
      <c r="K24" s="1385">
        <v>22.9</v>
      </c>
      <c r="L24" s="1385"/>
      <c r="M24" s="1365">
        <v>21.5</v>
      </c>
      <c r="N24" s="1365"/>
      <c r="O24" s="1117"/>
      <c r="P24" s="1064"/>
    </row>
    <row r="25" spans="1:16" ht="17.25" customHeight="1">
      <c r="A25" s="1064"/>
      <c r="B25" s="1120"/>
      <c r="C25" s="785" t="s">
        <v>175</v>
      </c>
      <c r="D25" s="785"/>
      <c r="E25" s="1383"/>
      <c r="F25" s="1383"/>
      <c r="G25" s="1383"/>
      <c r="H25" s="1383"/>
      <c r="I25" s="1383"/>
      <c r="J25" s="1383"/>
      <c r="K25" s="1383"/>
      <c r="L25" s="1383"/>
      <c r="M25" s="1384"/>
      <c r="N25" s="1384"/>
      <c r="O25" s="1117"/>
      <c r="P25" s="1064"/>
    </row>
    <row r="26" spans="1:16" s="860" customFormat="1" ht="14.25" customHeight="1">
      <c r="A26" s="1099"/>
      <c r="B26" s="1380" t="s">
        <v>176</v>
      </c>
      <c r="C26" s="1380"/>
      <c r="D26" s="1380"/>
      <c r="E26" s="1381">
        <v>62.6</v>
      </c>
      <c r="F26" s="1381"/>
      <c r="G26" s="1381">
        <v>63.4</v>
      </c>
      <c r="H26" s="1381"/>
      <c r="I26" s="1381">
        <v>63</v>
      </c>
      <c r="J26" s="1381"/>
      <c r="K26" s="1381">
        <v>62.8</v>
      </c>
      <c r="L26" s="1381"/>
      <c r="M26" s="1382">
        <v>64.2</v>
      </c>
      <c r="N26" s="1382"/>
      <c r="O26" s="1126"/>
      <c r="P26" s="1099"/>
    </row>
    <row r="27" spans="1:16" ht="12" customHeight="1">
      <c r="A27" s="1064"/>
      <c r="B27" s="1120"/>
      <c r="C27" s="783"/>
      <c r="D27" s="1277" t="s">
        <v>72</v>
      </c>
      <c r="E27" s="1377">
        <v>65.8</v>
      </c>
      <c r="F27" s="1377"/>
      <c r="G27" s="1377">
        <v>66.900000000000006</v>
      </c>
      <c r="H27" s="1377"/>
      <c r="I27" s="1377">
        <v>66.099999999999994</v>
      </c>
      <c r="J27" s="1377"/>
      <c r="K27" s="1377">
        <v>65.8</v>
      </c>
      <c r="L27" s="1377"/>
      <c r="M27" s="1363">
        <v>66.8</v>
      </c>
      <c r="N27" s="1363"/>
      <c r="O27" s="1117"/>
      <c r="P27" s="1064"/>
    </row>
    <row r="28" spans="1:16" ht="12" customHeight="1">
      <c r="A28" s="1064"/>
      <c r="B28" s="1120"/>
      <c r="C28" s="783"/>
      <c r="D28" s="1277" t="s">
        <v>71</v>
      </c>
      <c r="E28" s="1377">
        <v>59.6</v>
      </c>
      <c r="F28" s="1377"/>
      <c r="G28" s="1377">
        <v>60.1</v>
      </c>
      <c r="H28" s="1377"/>
      <c r="I28" s="1377">
        <v>60</v>
      </c>
      <c r="J28" s="1377"/>
      <c r="K28" s="1377">
        <v>59.9</v>
      </c>
      <c r="L28" s="1377"/>
      <c r="M28" s="1363">
        <v>61.8</v>
      </c>
      <c r="N28" s="1363"/>
      <c r="O28" s="1117"/>
      <c r="P28" s="1064"/>
    </row>
    <row r="29" spans="1:16" s="860" customFormat="1" ht="14.25" customHeight="1">
      <c r="A29" s="1099"/>
      <c r="B29" s="1380" t="s">
        <v>161</v>
      </c>
      <c r="C29" s="1380"/>
      <c r="D29" s="1380"/>
      <c r="E29" s="1381">
        <v>21.2</v>
      </c>
      <c r="F29" s="1381"/>
      <c r="G29" s="1381">
        <v>24.7</v>
      </c>
      <c r="H29" s="1381"/>
      <c r="I29" s="1381">
        <v>22.2</v>
      </c>
      <c r="J29" s="1381"/>
      <c r="K29" s="1381">
        <v>21.9</v>
      </c>
      <c r="L29" s="1381"/>
      <c r="M29" s="1382">
        <v>22.3</v>
      </c>
      <c r="N29" s="1382"/>
      <c r="O29" s="1126"/>
      <c r="P29" s="1099"/>
    </row>
    <row r="30" spans="1:16" ht="12" customHeight="1">
      <c r="A30" s="1064"/>
      <c r="B30" s="1120"/>
      <c r="C30" s="783"/>
      <c r="D30" s="1277" t="s">
        <v>72</v>
      </c>
      <c r="E30" s="1377">
        <v>21.2</v>
      </c>
      <c r="F30" s="1377"/>
      <c r="G30" s="1377">
        <v>25.8</v>
      </c>
      <c r="H30" s="1377"/>
      <c r="I30" s="1377">
        <v>22.6</v>
      </c>
      <c r="J30" s="1377"/>
      <c r="K30" s="1377">
        <v>23.4</v>
      </c>
      <c r="L30" s="1377"/>
      <c r="M30" s="1363">
        <v>23.4</v>
      </c>
      <c r="N30" s="1363"/>
      <c r="O30" s="1117"/>
      <c r="P30" s="1064"/>
    </row>
    <row r="31" spans="1:16" ht="12" customHeight="1">
      <c r="A31" s="1064"/>
      <c r="B31" s="1120"/>
      <c r="C31" s="783"/>
      <c r="D31" s="1277" t="s">
        <v>71</v>
      </c>
      <c r="E31" s="1377">
        <v>21.3</v>
      </c>
      <c r="F31" s="1377"/>
      <c r="G31" s="1377">
        <v>23.5</v>
      </c>
      <c r="H31" s="1377"/>
      <c r="I31" s="1377">
        <v>21.8</v>
      </c>
      <c r="J31" s="1377"/>
      <c r="K31" s="1377">
        <v>20.399999999999999</v>
      </c>
      <c r="L31" s="1377"/>
      <c r="M31" s="1363">
        <v>21.3</v>
      </c>
      <c r="N31" s="1363"/>
      <c r="O31" s="1117"/>
      <c r="P31" s="1064"/>
    </row>
    <row r="32" spans="1:16" s="860" customFormat="1" ht="14.25" customHeight="1">
      <c r="A32" s="1099"/>
      <c r="B32" s="1380" t="s">
        <v>177</v>
      </c>
      <c r="C32" s="1380"/>
      <c r="D32" s="1380"/>
      <c r="E32" s="1381">
        <v>47.8</v>
      </c>
      <c r="F32" s="1381"/>
      <c r="G32" s="1381">
        <v>48.4</v>
      </c>
      <c r="H32" s="1381"/>
      <c r="I32" s="1381">
        <v>47.5</v>
      </c>
      <c r="J32" s="1381"/>
      <c r="K32" s="1381">
        <v>48.6</v>
      </c>
      <c r="L32" s="1381"/>
      <c r="M32" s="1382">
        <v>50.4</v>
      </c>
      <c r="N32" s="1382"/>
      <c r="O32" s="1126"/>
      <c r="P32" s="1099"/>
    </row>
    <row r="33" spans="1:16" ht="12" customHeight="1">
      <c r="A33" s="1064"/>
      <c r="B33" s="1120"/>
      <c r="C33" s="783"/>
      <c r="D33" s="1277" t="s">
        <v>72</v>
      </c>
      <c r="E33" s="1377">
        <v>54.6</v>
      </c>
      <c r="F33" s="1377"/>
      <c r="G33" s="1377">
        <v>54.6</v>
      </c>
      <c r="H33" s="1377"/>
      <c r="I33" s="1377">
        <v>53.8</v>
      </c>
      <c r="J33" s="1377"/>
      <c r="K33" s="1377">
        <v>54.6</v>
      </c>
      <c r="L33" s="1377"/>
      <c r="M33" s="1363">
        <v>56.6</v>
      </c>
      <c r="N33" s="1363"/>
      <c r="O33" s="1117"/>
      <c r="P33" s="1064"/>
    </row>
    <row r="34" spans="1:16" ht="12" customHeight="1">
      <c r="A34" s="1064"/>
      <c r="B34" s="1120"/>
      <c r="C34" s="783"/>
      <c r="D34" s="1277" t="s">
        <v>71</v>
      </c>
      <c r="E34" s="1377">
        <v>41.8</v>
      </c>
      <c r="F34" s="1377"/>
      <c r="G34" s="1377">
        <v>42.8</v>
      </c>
      <c r="H34" s="1377"/>
      <c r="I34" s="1377">
        <v>41.9</v>
      </c>
      <c r="J34" s="1377"/>
      <c r="K34" s="1377">
        <v>43.2</v>
      </c>
      <c r="L34" s="1377"/>
      <c r="M34" s="1363">
        <v>44.9</v>
      </c>
      <c r="N34" s="1363"/>
      <c r="O34" s="1117"/>
      <c r="P34" s="1064"/>
    </row>
    <row r="35" spans="1:16" ht="17.25" customHeight="1">
      <c r="A35" s="1064"/>
      <c r="B35" s="1120"/>
      <c r="C35" s="1378" t="s">
        <v>178</v>
      </c>
      <c r="D35" s="1378"/>
      <c r="E35" s="1379"/>
      <c r="F35" s="1379"/>
      <c r="G35" s="1379"/>
      <c r="H35" s="1379"/>
      <c r="I35" s="1379"/>
      <c r="J35" s="1379"/>
      <c r="K35" s="1379"/>
      <c r="L35" s="1379"/>
      <c r="M35" s="1376"/>
      <c r="N35" s="1376"/>
      <c r="O35" s="1117"/>
      <c r="P35" s="1064"/>
    </row>
    <row r="36" spans="1:16" ht="12" customHeight="1">
      <c r="A36" s="1064"/>
      <c r="B36" s="1120"/>
      <c r="C36" s="1373" t="s">
        <v>176</v>
      </c>
      <c r="D36" s="1373"/>
      <c r="E36" s="1374">
        <f>+E28-E27</f>
        <v>-6.1999999999999957</v>
      </c>
      <c r="F36" s="1374"/>
      <c r="G36" s="1374">
        <f>+G28-G27</f>
        <v>-6.8000000000000043</v>
      </c>
      <c r="H36" s="1374"/>
      <c r="I36" s="1374">
        <f>+I28-I27</f>
        <v>-6.0999999999999943</v>
      </c>
      <c r="J36" s="1374"/>
      <c r="K36" s="1374">
        <f>+K28-K27</f>
        <v>-5.8999999999999986</v>
      </c>
      <c r="L36" s="1374"/>
      <c r="M36" s="1375">
        <f>+M28-M27</f>
        <v>-5</v>
      </c>
      <c r="N36" s="1375"/>
      <c r="O36" s="1117"/>
      <c r="P36" s="1064"/>
    </row>
    <row r="37" spans="1:16" ht="12" customHeight="1">
      <c r="A37" s="1064"/>
      <c r="B37" s="1120"/>
      <c r="C37" s="1373" t="s">
        <v>161</v>
      </c>
      <c r="D37" s="1373"/>
      <c r="E37" s="1374">
        <f>+E31-E30</f>
        <v>0.10000000000000142</v>
      </c>
      <c r="F37" s="1374"/>
      <c r="G37" s="1374">
        <f>+G31-G30</f>
        <v>-2.3000000000000007</v>
      </c>
      <c r="H37" s="1374"/>
      <c r="I37" s="1374">
        <f>+I31-I30</f>
        <v>-0.80000000000000071</v>
      </c>
      <c r="J37" s="1374"/>
      <c r="K37" s="1374">
        <f>+K31-K30</f>
        <v>-3</v>
      </c>
      <c r="L37" s="1374"/>
      <c r="M37" s="1375">
        <f>+M31-M30</f>
        <v>-2.0999999999999979</v>
      </c>
      <c r="N37" s="1375"/>
      <c r="O37" s="1117"/>
      <c r="P37" s="1064"/>
    </row>
    <row r="38" spans="1:16" ht="12" customHeight="1">
      <c r="A38" s="1064"/>
      <c r="B38" s="1120"/>
      <c r="C38" s="1373" t="s">
        <v>177</v>
      </c>
      <c r="D38" s="1373"/>
      <c r="E38" s="1374">
        <f>+E34-E33</f>
        <v>-12.800000000000004</v>
      </c>
      <c r="F38" s="1374"/>
      <c r="G38" s="1374">
        <f>+G34-G33</f>
        <v>-11.800000000000004</v>
      </c>
      <c r="H38" s="1374"/>
      <c r="I38" s="1374">
        <f>+I34-I33</f>
        <v>-11.899999999999999</v>
      </c>
      <c r="J38" s="1374"/>
      <c r="K38" s="1374">
        <f>+K34-K33</f>
        <v>-11.399999999999999</v>
      </c>
      <c r="L38" s="1374"/>
      <c r="M38" s="1375">
        <f>+M34-M33</f>
        <v>-11.700000000000003</v>
      </c>
      <c r="N38" s="1375"/>
      <c r="O38" s="1117"/>
      <c r="P38" s="1064"/>
    </row>
    <row r="39" spans="1:16" ht="12.75" customHeight="1" thickBot="1">
      <c r="A39" s="1064"/>
      <c r="B39" s="1120"/>
      <c r="C39" s="1277"/>
      <c r="D39" s="1277"/>
      <c r="E39" s="1127"/>
      <c r="F39" s="1127"/>
      <c r="G39" s="1127"/>
      <c r="H39" s="1127"/>
      <c r="I39" s="1127"/>
      <c r="J39" s="1127"/>
      <c r="K39" s="1127"/>
      <c r="L39" s="1127"/>
      <c r="M39" s="1128"/>
      <c r="N39" s="1128"/>
      <c r="O39" s="1117"/>
      <c r="P39" s="1064"/>
    </row>
    <row r="40" spans="1:16" s="1124" customFormat="1" ht="13.5" customHeight="1" thickBot="1">
      <c r="A40" s="1121"/>
      <c r="B40" s="1087"/>
      <c r="C40" s="1369" t="s">
        <v>636</v>
      </c>
      <c r="D40" s="1370"/>
      <c r="E40" s="1370"/>
      <c r="F40" s="1370"/>
      <c r="G40" s="1370"/>
      <c r="H40" s="1370"/>
      <c r="I40" s="1370"/>
      <c r="J40" s="1370"/>
      <c r="K40" s="1370"/>
      <c r="L40" s="1370"/>
      <c r="M40" s="1370"/>
      <c r="N40" s="1371"/>
      <c r="O40" s="1123"/>
      <c r="P40" s="1121"/>
    </row>
    <row r="41" spans="1:16" s="1124" customFormat="1" ht="3.75" customHeight="1">
      <c r="A41" s="1121"/>
      <c r="B41" s="1087"/>
      <c r="C41" s="1359" t="s">
        <v>164</v>
      </c>
      <c r="D41" s="1360"/>
      <c r="E41" s="1114"/>
      <c r="F41" s="1114"/>
      <c r="G41" s="1114"/>
      <c r="H41" s="1114"/>
      <c r="I41" s="1114"/>
      <c r="J41" s="1114"/>
      <c r="K41" s="1114"/>
      <c r="L41" s="1114"/>
      <c r="M41" s="1114"/>
      <c r="N41" s="1114"/>
      <c r="O41" s="1123"/>
      <c r="P41" s="1121"/>
    </row>
    <row r="42" spans="1:16" s="1124" customFormat="1" ht="12.75" customHeight="1">
      <c r="A42" s="1121"/>
      <c r="B42" s="1087"/>
      <c r="C42" s="1360"/>
      <c r="D42" s="1360"/>
      <c r="E42" s="1077" t="s">
        <v>34</v>
      </c>
      <c r="F42" s="1078" t="s">
        <v>34</v>
      </c>
      <c r="G42" s="1077" t="s">
        <v>641</v>
      </c>
      <c r="H42" s="1078" t="s">
        <v>34</v>
      </c>
      <c r="I42" s="1079"/>
      <c r="J42" s="1078" t="s">
        <v>34</v>
      </c>
      <c r="K42" s="1080" t="s">
        <v>34</v>
      </c>
      <c r="L42" s="1081" t="s">
        <v>642</v>
      </c>
      <c r="M42" s="1081" t="s">
        <v>34</v>
      </c>
      <c r="N42" s="1082"/>
      <c r="O42" s="1123"/>
      <c r="P42" s="1121"/>
    </row>
    <row r="43" spans="1:16" s="1124" customFormat="1" ht="12.75" customHeight="1">
      <c r="A43" s="1121"/>
      <c r="B43" s="1087"/>
      <c r="C43" s="1083"/>
      <c r="D43" s="1083"/>
      <c r="E43" s="1362" t="str">
        <f>+E7</f>
        <v>2.º trimestre</v>
      </c>
      <c r="F43" s="1362"/>
      <c r="G43" s="1362" t="str">
        <f>+G7</f>
        <v>3.º trimestre</v>
      </c>
      <c r="H43" s="1362"/>
      <c r="I43" s="1362" t="str">
        <f>+I7</f>
        <v>4.º trimestre</v>
      </c>
      <c r="J43" s="1362"/>
      <c r="K43" s="1362" t="str">
        <f>+K7</f>
        <v>1.º trimestre</v>
      </c>
      <c r="L43" s="1362"/>
      <c r="M43" s="1362" t="str">
        <f>+M7</f>
        <v>2.º trimestre</v>
      </c>
      <c r="N43" s="1362"/>
      <c r="O43" s="1123"/>
      <c r="P43" s="1121"/>
    </row>
    <row r="44" spans="1:16" s="1124" customFormat="1" ht="12.75" customHeight="1">
      <c r="A44" s="1121"/>
      <c r="B44" s="1087"/>
      <c r="C44" s="1083"/>
      <c r="D44" s="1083"/>
      <c r="E44" s="795" t="s">
        <v>165</v>
      </c>
      <c r="F44" s="795" t="s">
        <v>107</v>
      </c>
      <c r="G44" s="795" t="s">
        <v>165</v>
      </c>
      <c r="H44" s="795" t="s">
        <v>107</v>
      </c>
      <c r="I44" s="796" t="s">
        <v>165</v>
      </c>
      <c r="J44" s="796" t="s">
        <v>107</v>
      </c>
      <c r="K44" s="796" t="s">
        <v>165</v>
      </c>
      <c r="L44" s="796" t="s">
        <v>107</v>
      </c>
      <c r="M44" s="796" t="s">
        <v>165</v>
      </c>
      <c r="N44" s="796" t="s">
        <v>107</v>
      </c>
      <c r="O44" s="1123"/>
      <c r="P44" s="1121"/>
    </row>
    <row r="45" spans="1:16" s="1124" customFormat="1" ht="15" customHeight="1">
      <c r="A45" s="1121"/>
      <c r="B45" s="1290"/>
      <c r="C45" s="1354" t="s">
        <v>13</v>
      </c>
      <c r="D45" s="1354"/>
      <c r="E45" s="1283">
        <v>4514.6000000000004</v>
      </c>
      <c r="F45" s="1291">
        <f>+E45/E45*100</f>
        <v>100</v>
      </c>
      <c r="G45" s="1283">
        <v>4565.1000000000004</v>
      </c>
      <c r="H45" s="1291">
        <f>+G45/G45*100</f>
        <v>100</v>
      </c>
      <c r="I45" s="1283">
        <v>4491.6000000000004</v>
      </c>
      <c r="J45" s="1291">
        <f>+I45/I45*100</f>
        <v>100</v>
      </c>
      <c r="K45" s="1283">
        <v>4477.1000000000004</v>
      </c>
      <c r="L45" s="1291">
        <f>+K45/K45*100</f>
        <v>100</v>
      </c>
      <c r="M45" s="1097">
        <v>4580.8</v>
      </c>
      <c r="N45" s="1292">
        <f>+M45/M45*100</f>
        <v>100</v>
      </c>
      <c r="O45" s="1123"/>
      <c r="P45" s="1121"/>
    </row>
    <row r="46" spans="1:16" s="1124" customFormat="1" ht="12.75" customHeight="1">
      <c r="A46" s="1121"/>
      <c r="B46" s="1087"/>
      <c r="C46" s="784"/>
      <c r="D46" s="1277" t="s">
        <v>72</v>
      </c>
      <c r="E46" s="1284">
        <v>2332</v>
      </c>
      <c r="F46" s="1293">
        <f>+E46/E45*100</f>
        <v>51.654631639569395</v>
      </c>
      <c r="G46" s="1284">
        <v>2361.6999999999998</v>
      </c>
      <c r="H46" s="1293">
        <f>+G46/G45*100</f>
        <v>51.733806488357317</v>
      </c>
      <c r="I46" s="1284">
        <v>2310.8000000000002</v>
      </c>
      <c r="J46" s="1293">
        <f>+I46/I45*100</f>
        <v>51.447145783239826</v>
      </c>
      <c r="K46" s="1284">
        <v>2301.1</v>
      </c>
      <c r="L46" s="1293">
        <f>+K46/K45*100</f>
        <v>51.397109736213167</v>
      </c>
      <c r="M46" s="1102">
        <v>2335.5</v>
      </c>
      <c r="N46" s="1294">
        <f>+M46/M45*100</f>
        <v>50.984544184421935</v>
      </c>
      <c r="O46" s="1123"/>
      <c r="P46" s="1121"/>
    </row>
    <row r="47" spans="1:16" s="1124" customFormat="1" ht="12.75" customHeight="1">
      <c r="A47" s="1121"/>
      <c r="B47" s="1087"/>
      <c r="C47" s="784"/>
      <c r="D47" s="1277" t="s">
        <v>71</v>
      </c>
      <c r="E47" s="1284">
        <v>2182.6</v>
      </c>
      <c r="F47" s="1293">
        <f>+E47/E45*100</f>
        <v>48.345368360430598</v>
      </c>
      <c r="G47" s="1284">
        <v>2203.4</v>
      </c>
      <c r="H47" s="1293">
        <f>+G47/G45*100</f>
        <v>48.266193511642683</v>
      </c>
      <c r="I47" s="1284">
        <v>2180.6999999999998</v>
      </c>
      <c r="J47" s="1293">
        <f>+I47/I45*100</f>
        <v>48.550627838632103</v>
      </c>
      <c r="K47" s="1284">
        <v>2176</v>
      </c>
      <c r="L47" s="1293">
        <f>+K47/K45*100</f>
        <v>48.602890263786826</v>
      </c>
      <c r="M47" s="1102">
        <v>2245.3000000000002</v>
      </c>
      <c r="N47" s="1294">
        <f>+M47/M45*100</f>
        <v>49.015455815578065</v>
      </c>
      <c r="O47" s="1123"/>
      <c r="P47" s="1121"/>
    </row>
    <row r="48" spans="1:16" s="1124" customFormat="1" ht="14.25" customHeight="1">
      <c r="A48" s="1121"/>
      <c r="B48" s="1087"/>
      <c r="C48" s="780" t="s">
        <v>161</v>
      </c>
      <c r="D48" s="786"/>
      <c r="E48" s="1285">
        <v>234.1</v>
      </c>
      <c r="F48" s="1295">
        <f>+E48/E$45*100</f>
        <v>5.1853984849156065</v>
      </c>
      <c r="G48" s="1285">
        <v>271.89999999999998</v>
      </c>
      <c r="H48" s="1295">
        <f>+G48/G$45*100</f>
        <v>5.9560579176797868</v>
      </c>
      <c r="I48" s="1285">
        <v>243.9</v>
      </c>
      <c r="J48" s="1295">
        <f>+I48/I$45*100</f>
        <v>5.4301362543414369</v>
      </c>
      <c r="K48" s="1285">
        <v>242</v>
      </c>
      <c r="L48" s="1295">
        <f>+K48/K$45*100</f>
        <v>5.4052846708807039</v>
      </c>
      <c r="M48" s="1101">
        <v>246.5</v>
      </c>
      <c r="N48" s="1296">
        <f>+M48/M$45*100</f>
        <v>5.3811561299336352</v>
      </c>
      <c r="O48" s="1123"/>
      <c r="P48" s="1121"/>
    </row>
    <row r="49" spans="1:16" s="1124" customFormat="1" ht="12.75" customHeight="1">
      <c r="A49" s="1121"/>
      <c r="B49" s="1087"/>
      <c r="C49" s="783"/>
      <c r="D49" s="1297" t="s">
        <v>72</v>
      </c>
      <c r="E49" s="1284">
        <v>117.9</v>
      </c>
      <c r="F49" s="1293">
        <f>+E49/E48*100</f>
        <v>50.363092695429316</v>
      </c>
      <c r="G49" s="1284">
        <v>143.6</v>
      </c>
      <c r="H49" s="1293">
        <f>+G49/G48*100</f>
        <v>52.813534387642513</v>
      </c>
      <c r="I49" s="1284">
        <v>125.3</v>
      </c>
      <c r="J49" s="1293">
        <f>+I49/I48*100</f>
        <v>51.373513735137344</v>
      </c>
      <c r="K49" s="1284">
        <v>131</v>
      </c>
      <c r="L49" s="1293">
        <f>+K49/K48*100</f>
        <v>54.132231404958674</v>
      </c>
      <c r="M49" s="1102">
        <v>130.9</v>
      </c>
      <c r="N49" s="1294">
        <f>+M49/M48*100</f>
        <v>53.103448275862078</v>
      </c>
      <c r="O49" s="1123"/>
      <c r="P49" s="1121"/>
    </row>
    <row r="50" spans="1:16" s="1124" customFormat="1" ht="12.75" customHeight="1">
      <c r="A50" s="1121"/>
      <c r="B50" s="1087"/>
      <c r="C50" s="783"/>
      <c r="D50" s="1297" t="s">
        <v>71</v>
      </c>
      <c r="E50" s="1284">
        <v>116.2</v>
      </c>
      <c r="F50" s="1293">
        <f>+E50/E48*100</f>
        <v>49.636907304570698</v>
      </c>
      <c r="G50" s="1284">
        <v>128.30000000000001</v>
      </c>
      <c r="H50" s="1293">
        <f>+G50/G48*100</f>
        <v>47.186465612357495</v>
      </c>
      <c r="I50" s="1284">
        <v>118.5</v>
      </c>
      <c r="J50" s="1293">
        <f>+I50/I48*100</f>
        <v>48.585485854858547</v>
      </c>
      <c r="K50" s="1284">
        <v>111</v>
      </c>
      <c r="L50" s="1293">
        <f>+K50/K48*100</f>
        <v>45.867768595041326</v>
      </c>
      <c r="M50" s="1102">
        <v>115.6</v>
      </c>
      <c r="N50" s="1294">
        <f>+M50/M48*100</f>
        <v>46.896551724137929</v>
      </c>
      <c r="O50" s="1123"/>
      <c r="P50" s="1121"/>
    </row>
    <row r="51" spans="1:16" s="1124" customFormat="1" ht="14.25" customHeight="1">
      <c r="A51" s="1121"/>
      <c r="B51" s="1087"/>
      <c r="C51" s="780" t="s">
        <v>633</v>
      </c>
      <c r="D51" s="786"/>
      <c r="E51" s="1285">
        <v>953.8</v>
      </c>
      <c r="F51" s="1295">
        <f>+E51/E$45*100</f>
        <v>21.127010144863327</v>
      </c>
      <c r="G51" s="1285">
        <v>952.2</v>
      </c>
      <c r="H51" s="1295">
        <f>+G51/G$45*100</f>
        <v>20.858250640730759</v>
      </c>
      <c r="I51" s="1285">
        <v>940.7</v>
      </c>
      <c r="J51" s="1295">
        <f>+I51/I$45*100</f>
        <v>20.943539050672367</v>
      </c>
      <c r="K51" s="1285">
        <v>940.9</v>
      </c>
      <c r="L51" s="1295">
        <f>+K51/K$45*100</f>
        <v>21.015836143932454</v>
      </c>
      <c r="M51" s="1101">
        <v>951.9</v>
      </c>
      <c r="N51" s="1296">
        <f>+M51/M$45*100</f>
        <v>20.780213063220394</v>
      </c>
      <c r="O51" s="1298"/>
      <c r="P51" s="1121"/>
    </row>
    <row r="52" spans="1:16" s="1124" customFormat="1" ht="12.75" customHeight="1">
      <c r="A52" s="1121"/>
      <c r="B52" s="1087"/>
      <c r="C52" s="783"/>
      <c r="D52" s="1297" t="s">
        <v>72</v>
      </c>
      <c r="E52" s="1284">
        <v>474</v>
      </c>
      <c r="F52" s="1293">
        <f>+E52/E51*100</f>
        <v>49.695953029985326</v>
      </c>
      <c r="G52" s="1284">
        <v>476</v>
      </c>
      <c r="H52" s="1293">
        <f>+G52/G51*100</f>
        <v>49.989498004620877</v>
      </c>
      <c r="I52" s="1284">
        <v>471.7</v>
      </c>
      <c r="J52" s="1293">
        <f>+I52/I51*100</f>
        <v>50.143510152014457</v>
      </c>
      <c r="K52" s="1284">
        <v>466.7</v>
      </c>
      <c r="L52" s="1293">
        <f>+K52/K51*100</f>
        <v>49.601445424593479</v>
      </c>
      <c r="M52" s="1102">
        <v>464.8</v>
      </c>
      <c r="N52" s="1294">
        <f>+M52/M51*100</f>
        <v>48.82865847252863</v>
      </c>
      <c r="O52" s="1123"/>
      <c r="P52" s="1121"/>
    </row>
    <row r="53" spans="1:16" s="1124" customFormat="1" ht="12.75" customHeight="1">
      <c r="A53" s="1121"/>
      <c r="B53" s="1087"/>
      <c r="C53" s="783"/>
      <c r="D53" s="1297" t="s">
        <v>71</v>
      </c>
      <c r="E53" s="1284">
        <v>479.8</v>
      </c>
      <c r="F53" s="1293">
        <f>+E53/E51*100</f>
        <v>50.304046970014682</v>
      </c>
      <c r="G53" s="1284">
        <v>476.2</v>
      </c>
      <c r="H53" s="1293">
        <f>+G53/G51*100</f>
        <v>50.010501995379123</v>
      </c>
      <c r="I53" s="1284">
        <v>469</v>
      </c>
      <c r="J53" s="1293">
        <f>+I53/I51*100</f>
        <v>49.856489847985543</v>
      </c>
      <c r="K53" s="1284">
        <v>474.2</v>
      </c>
      <c r="L53" s="1293">
        <f>+K53/K51*100</f>
        <v>50.398554575406528</v>
      </c>
      <c r="M53" s="1102">
        <v>487.1</v>
      </c>
      <c r="N53" s="1294">
        <f>+M53/M51*100</f>
        <v>51.171341527471384</v>
      </c>
      <c r="O53" s="1123"/>
      <c r="P53" s="1121"/>
    </row>
    <row r="54" spans="1:16" s="1124" customFormat="1" ht="14.25" customHeight="1">
      <c r="A54" s="1121"/>
      <c r="B54" s="1087"/>
      <c r="C54" s="780" t="s">
        <v>634</v>
      </c>
      <c r="D54" s="786"/>
      <c r="E54" s="1285">
        <v>1290.5999999999999</v>
      </c>
      <c r="F54" s="1295">
        <f>+E54/E$45*100</f>
        <v>28.587250254729096</v>
      </c>
      <c r="G54" s="1285">
        <v>1287.0999999999999</v>
      </c>
      <c r="H54" s="1295">
        <f>+G54/G$45*100</f>
        <v>28.194344045037344</v>
      </c>
      <c r="I54" s="1285">
        <v>1287.7</v>
      </c>
      <c r="J54" s="1295">
        <f>+I54/I$45*100</f>
        <v>28.669071155044971</v>
      </c>
      <c r="K54" s="1285">
        <v>1278.4000000000001</v>
      </c>
      <c r="L54" s="1295">
        <f>+K54/K$45*100</f>
        <v>28.55419802997476</v>
      </c>
      <c r="M54" s="1101">
        <v>1301.9000000000001</v>
      </c>
      <c r="N54" s="1296">
        <f>+M54/M$45*100</f>
        <v>28.420799860286415</v>
      </c>
      <c r="O54" s="1123"/>
      <c r="P54" s="1121"/>
    </row>
    <row r="55" spans="1:16" s="1124" customFormat="1" ht="12.75" customHeight="1">
      <c r="A55" s="1121"/>
      <c r="B55" s="1087"/>
      <c r="C55" s="783"/>
      <c r="D55" s="1297" t="s">
        <v>72</v>
      </c>
      <c r="E55" s="1284">
        <v>652.4</v>
      </c>
      <c r="F55" s="1293">
        <f>+E55/E54*100</f>
        <v>50.550131721679833</v>
      </c>
      <c r="G55" s="1284">
        <v>652.70000000000005</v>
      </c>
      <c r="H55" s="1293">
        <f>+G55/G54*100</f>
        <v>50.710900473933648</v>
      </c>
      <c r="I55" s="1284">
        <v>639.5</v>
      </c>
      <c r="J55" s="1293">
        <f>+I55/I54*100</f>
        <v>49.662188397918769</v>
      </c>
      <c r="K55" s="1284">
        <v>637.9</v>
      </c>
      <c r="L55" s="1293">
        <f>+K55/K54*100</f>
        <v>49.898310387984971</v>
      </c>
      <c r="M55" s="1102">
        <v>646.70000000000005</v>
      </c>
      <c r="N55" s="1294">
        <f>+M55/M54*100</f>
        <v>49.673554036408326</v>
      </c>
      <c r="O55" s="1123"/>
      <c r="P55" s="1121"/>
    </row>
    <row r="56" spans="1:16" s="1124" customFormat="1" ht="12.75" customHeight="1">
      <c r="A56" s="1121"/>
      <c r="B56" s="1087"/>
      <c r="C56" s="783"/>
      <c r="D56" s="1297" t="s">
        <v>71</v>
      </c>
      <c r="E56" s="1284">
        <v>638.20000000000005</v>
      </c>
      <c r="F56" s="1293">
        <f>+E56/E54*100</f>
        <v>49.449868278320167</v>
      </c>
      <c r="G56" s="1284">
        <v>634.4</v>
      </c>
      <c r="H56" s="1293">
        <f>+G56/G54*100</f>
        <v>49.289099526066352</v>
      </c>
      <c r="I56" s="1284">
        <v>648.20000000000005</v>
      </c>
      <c r="J56" s="1293">
        <f>+I56/I54*100</f>
        <v>50.337811602081231</v>
      </c>
      <c r="K56" s="1284">
        <v>640.4</v>
      </c>
      <c r="L56" s="1293">
        <f>+K56/K54*100</f>
        <v>50.093867334167705</v>
      </c>
      <c r="M56" s="1102">
        <v>655.20000000000005</v>
      </c>
      <c r="N56" s="1294">
        <f>+M56/M54*100</f>
        <v>50.326445963591674</v>
      </c>
      <c r="O56" s="1123"/>
      <c r="P56" s="1121"/>
    </row>
    <row r="57" spans="1:16" s="1124" customFormat="1" ht="14.25" customHeight="1">
      <c r="A57" s="1121"/>
      <c r="B57" s="1087"/>
      <c r="C57" s="780" t="s">
        <v>635</v>
      </c>
      <c r="D57" s="786"/>
      <c r="E57" s="1285">
        <v>1781</v>
      </c>
      <c r="F57" s="1295">
        <f>+E57/E$45*100</f>
        <v>39.449785141540779</v>
      </c>
      <c r="G57" s="1285">
        <v>1790.5</v>
      </c>
      <c r="H57" s="1295">
        <f>+G57/G$45*100</f>
        <v>39.221484742941001</v>
      </c>
      <c r="I57" s="1285">
        <v>1789.4</v>
      </c>
      <c r="J57" s="1295">
        <f>+I57/I$45*100</f>
        <v>39.838810223528363</v>
      </c>
      <c r="K57" s="1285">
        <v>1785</v>
      </c>
      <c r="L57" s="1295">
        <f>+K57/K$45*100</f>
        <v>39.869558419512629</v>
      </c>
      <c r="M57" s="1101">
        <v>1835.2</v>
      </c>
      <c r="N57" s="1296">
        <f>+M57/M$45*100</f>
        <v>40.062871114215859</v>
      </c>
      <c r="O57" s="1123"/>
      <c r="P57" s="1121"/>
    </row>
    <row r="58" spans="1:16" s="1124" customFormat="1" ht="12.75" customHeight="1">
      <c r="A58" s="1121"/>
      <c r="B58" s="1087"/>
      <c r="C58" s="783"/>
      <c r="D58" s="1297" t="s">
        <v>72</v>
      </c>
      <c r="E58" s="1284">
        <v>924.4</v>
      </c>
      <c r="F58" s="1293">
        <f>+E58/E57*100</f>
        <v>51.903425042111174</v>
      </c>
      <c r="G58" s="1284">
        <v>925.4</v>
      </c>
      <c r="H58" s="1293">
        <f>+G58/G57*100</f>
        <v>51.683887182351299</v>
      </c>
      <c r="I58" s="1284">
        <v>926.6</v>
      </c>
      <c r="J58" s="1293">
        <f>+I58/I57*100</f>
        <v>51.78272046496032</v>
      </c>
      <c r="K58" s="1284">
        <v>920.3</v>
      </c>
      <c r="L58" s="1293">
        <f>+K58/K57*100</f>
        <v>51.55742296918767</v>
      </c>
      <c r="M58" s="1102">
        <v>939.9</v>
      </c>
      <c r="N58" s="1294">
        <f>+M58/M57*100</f>
        <v>51.215126416739324</v>
      </c>
      <c r="O58" s="1123"/>
      <c r="P58" s="1121"/>
    </row>
    <row r="59" spans="1:16" s="1124" customFormat="1" ht="12.75" customHeight="1">
      <c r="A59" s="1121"/>
      <c r="B59" s="1087"/>
      <c r="C59" s="783"/>
      <c r="D59" s="1297" t="s">
        <v>71</v>
      </c>
      <c r="E59" s="1284">
        <v>856.6</v>
      </c>
      <c r="F59" s="1293">
        <f>+E59/E57*100</f>
        <v>48.096574957888826</v>
      </c>
      <c r="G59" s="1284">
        <v>865.1</v>
      </c>
      <c r="H59" s="1293">
        <f>+G59/G57*100</f>
        <v>48.316112817648701</v>
      </c>
      <c r="I59" s="1284">
        <v>862.8</v>
      </c>
      <c r="J59" s="1293">
        <f>+I59/I57*100</f>
        <v>48.217279535039673</v>
      </c>
      <c r="K59" s="1284">
        <v>864.7</v>
      </c>
      <c r="L59" s="1293">
        <f>+K59/K57*100</f>
        <v>48.44257703081233</v>
      </c>
      <c r="M59" s="1102">
        <v>895.3</v>
      </c>
      <c r="N59" s="1294">
        <f>+M59/M57*100</f>
        <v>48.784873583260676</v>
      </c>
      <c r="O59" s="1123"/>
      <c r="P59" s="1121"/>
    </row>
    <row r="60" spans="1:16" s="1124" customFormat="1" ht="14.25" customHeight="1">
      <c r="A60" s="1121"/>
      <c r="B60" s="1087"/>
      <c r="C60" s="780" t="s">
        <v>637</v>
      </c>
      <c r="D60" s="786"/>
      <c r="E60" s="1285">
        <v>255.1</v>
      </c>
      <c r="F60" s="1295">
        <f>+E60/E$45*100</f>
        <v>5.6505559739511799</v>
      </c>
      <c r="G60" s="1285">
        <v>263.5</v>
      </c>
      <c r="H60" s="1295">
        <f>+G60/G$45*100</f>
        <v>5.7720531861295479</v>
      </c>
      <c r="I60" s="1285">
        <v>229.9</v>
      </c>
      <c r="J60" s="1295">
        <f>+I60/I$45*100</f>
        <v>5.1184433164128595</v>
      </c>
      <c r="K60" s="1285">
        <v>230.9</v>
      </c>
      <c r="L60" s="1295">
        <f>+K60/K$45*100</f>
        <v>5.1573563244064236</v>
      </c>
      <c r="M60" s="1101">
        <v>245.3</v>
      </c>
      <c r="N60" s="1296">
        <f>+M60/M$45*100</f>
        <v>5.3549598323436953</v>
      </c>
      <c r="O60" s="1123"/>
      <c r="P60" s="1121"/>
    </row>
    <row r="61" spans="1:16" s="1124" customFormat="1" ht="12.75" customHeight="1">
      <c r="A61" s="1121"/>
      <c r="B61" s="1087"/>
      <c r="C61" s="783"/>
      <c r="D61" s="1297" t="s">
        <v>72</v>
      </c>
      <c r="E61" s="1284">
        <v>163.4</v>
      </c>
      <c r="F61" s="1293">
        <f>+E61/E60*100</f>
        <v>64.053312426499417</v>
      </c>
      <c r="G61" s="1284">
        <v>164.1</v>
      </c>
      <c r="H61" s="1293">
        <f>+G61/G60*100</f>
        <v>62.277039848197347</v>
      </c>
      <c r="I61" s="1284">
        <v>147.69999999999999</v>
      </c>
      <c r="J61" s="1293">
        <f>+I61/I60*100</f>
        <v>64.245324053936486</v>
      </c>
      <c r="K61" s="1284">
        <v>145.19999999999999</v>
      </c>
      <c r="L61" s="1293">
        <f>+K61/K60*100</f>
        <v>62.884365526201812</v>
      </c>
      <c r="M61" s="1102">
        <v>153.30000000000001</v>
      </c>
      <c r="N61" s="1294">
        <f>+M61/M60*100</f>
        <v>62.49490419894007</v>
      </c>
      <c r="O61" s="1123"/>
      <c r="P61" s="1121"/>
    </row>
    <row r="62" spans="1:16" s="1124" customFormat="1" ht="12.75" customHeight="1">
      <c r="A62" s="1121"/>
      <c r="B62" s="1087"/>
      <c r="C62" s="783"/>
      <c r="D62" s="1297" t="s">
        <v>71</v>
      </c>
      <c r="E62" s="1284">
        <v>91.7</v>
      </c>
      <c r="F62" s="1293">
        <f>+E62/E60*100</f>
        <v>35.94668757350059</v>
      </c>
      <c r="G62" s="1284">
        <v>99.4</v>
      </c>
      <c r="H62" s="1293">
        <f>+G62/G60*100</f>
        <v>37.72296015180266</v>
      </c>
      <c r="I62" s="1284">
        <v>82.3</v>
      </c>
      <c r="J62" s="1293">
        <f>+I62/I60*100</f>
        <v>35.798173118747279</v>
      </c>
      <c r="K62" s="1284">
        <v>85.7</v>
      </c>
      <c r="L62" s="1293">
        <f>+K62/K60*100</f>
        <v>37.115634473798181</v>
      </c>
      <c r="M62" s="1102">
        <v>92</v>
      </c>
      <c r="N62" s="1294">
        <f>+M62/M60*100</f>
        <v>37.505095801059923</v>
      </c>
      <c r="O62" s="1123"/>
      <c r="P62" s="1121"/>
    </row>
    <row r="63" spans="1:16" s="860" customFormat="1" ht="13.5" customHeight="1">
      <c r="A63" s="891"/>
      <c r="B63" s="891"/>
      <c r="C63" s="892" t="s">
        <v>448</v>
      </c>
      <c r="D63" s="893"/>
      <c r="E63" s="894"/>
      <c r="F63" s="1103"/>
      <c r="G63" s="894"/>
      <c r="H63" s="1103"/>
      <c r="I63" s="894"/>
      <c r="J63" s="1103"/>
      <c r="K63" s="894"/>
      <c r="L63" s="1103"/>
      <c r="M63" s="894"/>
      <c r="N63" s="1103"/>
      <c r="O63" s="1123"/>
      <c r="P63" s="886"/>
    </row>
    <row r="64" spans="1:16" ht="13.5" customHeight="1">
      <c r="A64" s="1064"/>
      <c r="B64" s="1059"/>
      <c r="C64" s="1104" t="s">
        <v>441</v>
      </c>
      <c r="D64" s="1067"/>
      <c r="E64" s="1105" t="s">
        <v>88</v>
      </c>
      <c r="F64" s="983"/>
      <c r="G64" s="1106"/>
      <c r="H64" s="1106"/>
      <c r="I64" s="1127"/>
      <c r="J64" s="1130"/>
      <c r="K64" s="1131"/>
      <c r="L64" s="1127"/>
      <c r="M64" s="1132"/>
      <c r="N64" s="1132"/>
      <c r="O64" s="1123"/>
      <c r="P64" s="1064"/>
    </row>
    <row r="65" spans="1:16" s="860" customFormat="1" ht="13.5" customHeight="1">
      <c r="A65" s="1099"/>
      <c r="B65" s="1133"/>
      <c r="C65" s="1133"/>
      <c r="D65" s="1133"/>
      <c r="E65" s="1059"/>
      <c r="F65" s="1059"/>
      <c r="G65" s="1059"/>
      <c r="H65" s="1059"/>
      <c r="I65" s="1059"/>
      <c r="J65" s="1059"/>
      <c r="K65" s="1372">
        <v>42186</v>
      </c>
      <c r="L65" s="1372"/>
      <c r="M65" s="1372"/>
      <c r="N65" s="1372"/>
      <c r="O65" s="1134">
        <v>7</v>
      </c>
      <c r="P65" s="1064"/>
    </row>
  </sheetData>
  <mergeCells count="181">
    <mergeCell ref="C8:D8"/>
    <mergeCell ref="E8:F8"/>
    <mergeCell ref="G8:H8"/>
    <mergeCell ref="I8:J8"/>
    <mergeCell ref="K8:L8"/>
    <mergeCell ref="M8:N8"/>
    <mergeCell ref="C1:D1"/>
    <mergeCell ref="M3:N3"/>
    <mergeCell ref="C4:N4"/>
    <mergeCell ref="C5:D6"/>
    <mergeCell ref="E7:F7"/>
    <mergeCell ref="G7:H7"/>
    <mergeCell ref="I7:J7"/>
    <mergeCell ref="K7:L7"/>
    <mergeCell ref="M7:N7"/>
    <mergeCell ref="E9:F9"/>
    <mergeCell ref="G9:H9"/>
    <mergeCell ref="I9:J9"/>
    <mergeCell ref="K9:L9"/>
    <mergeCell ref="M9:N9"/>
    <mergeCell ref="E10:F10"/>
    <mergeCell ref="G10:H10"/>
    <mergeCell ref="I10:J10"/>
    <mergeCell ref="K10:L10"/>
    <mergeCell ref="M10:N10"/>
    <mergeCell ref="E11:F11"/>
    <mergeCell ref="G11:H11"/>
    <mergeCell ref="I11:J11"/>
    <mergeCell ref="K11:L11"/>
    <mergeCell ref="M11:N11"/>
    <mergeCell ref="E12:F12"/>
    <mergeCell ref="G12:H12"/>
    <mergeCell ref="I12:J12"/>
    <mergeCell ref="K12:L12"/>
    <mergeCell ref="M12:N12"/>
    <mergeCell ref="E13:F13"/>
    <mergeCell ref="G13:H13"/>
    <mergeCell ref="I13:J13"/>
    <mergeCell ref="K13:L13"/>
    <mergeCell ref="M13:N13"/>
    <mergeCell ref="E14:F14"/>
    <mergeCell ref="G14:H14"/>
    <mergeCell ref="I14:J14"/>
    <mergeCell ref="K14:L14"/>
    <mergeCell ref="M14:N14"/>
    <mergeCell ref="E15:F15"/>
    <mergeCell ref="G15:H15"/>
    <mergeCell ref="I15:J15"/>
    <mergeCell ref="K15:L15"/>
    <mergeCell ref="M15:N15"/>
    <mergeCell ref="E16:F16"/>
    <mergeCell ref="G16:H16"/>
    <mergeCell ref="I16:J16"/>
    <mergeCell ref="K16:L16"/>
    <mergeCell ref="M16:N16"/>
    <mergeCell ref="E17:F17"/>
    <mergeCell ref="G17:H17"/>
    <mergeCell ref="I17:J17"/>
    <mergeCell ref="K17:L17"/>
    <mergeCell ref="M17:N17"/>
    <mergeCell ref="E18:F18"/>
    <mergeCell ref="G18:H18"/>
    <mergeCell ref="I18:J18"/>
    <mergeCell ref="K18:L18"/>
    <mergeCell ref="M18:N18"/>
    <mergeCell ref="E19:F19"/>
    <mergeCell ref="G19:H19"/>
    <mergeCell ref="I19:J19"/>
    <mergeCell ref="K19:L19"/>
    <mergeCell ref="M19:N19"/>
    <mergeCell ref="E20:F20"/>
    <mergeCell ref="G20:H20"/>
    <mergeCell ref="I20:J20"/>
    <mergeCell ref="K20:L20"/>
    <mergeCell ref="M20:N20"/>
    <mergeCell ref="M23:N23"/>
    <mergeCell ref="E24:F24"/>
    <mergeCell ref="G24:H24"/>
    <mergeCell ref="I24:J24"/>
    <mergeCell ref="K24:L24"/>
    <mergeCell ref="M24:N24"/>
    <mergeCell ref="E21:F21"/>
    <mergeCell ref="G21:H21"/>
    <mergeCell ref="I21:J21"/>
    <mergeCell ref="K21:L21"/>
    <mergeCell ref="M21:N21"/>
    <mergeCell ref="E22:F22"/>
    <mergeCell ref="G22:H22"/>
    <mergeCell ref="I22:J22"/>
    <mergeCell ref="K22:L22"/>
    <mergeCell ref="M22:N22"/>
    <mergeCell ref="B26:D26"/>
    <mergeCell ref="E26:F26"/>
    <mergeCell ref="G26:H26"/>
    <mergeCell ref="I26:J26"/>
    <mergeCell ref="K26:L26"/>
    <mergeCell ref="E23:F23"/>
    <mergeCell ref="G23:H23"/>
    <mergeCell ref="I23:J23"/>
    <mergeCell ref="K23:L23"/>
    <mergeCell ref="M26:N26"/>
    <mergeCell ref="E27:F27"/>
    <mergeCell ref="G27:H27"/>
    <mergeCell ref="I27:J27"/>
    <mergeCell ref="K27:L27"/>
    <mergeCell ref="M27:N27"/>
    <mergeCell ref="E25:F25"/>
    <mergeCell ref="G25:H25"/>
    <mergeCell ref="I25:J25"/>
    <mergeCell ref="K25:L25"/>
    <mergeCell ref="M25:N25"/>
    <mergeCell ref="E28:F28"/>
    <mergeCell ref="G28:H28"/>
    <mergeCell ref="I28:J28"/>
    <mergeCell ref="K28:L28"/>
    <mergeCell ref="M28:N28"/>
    <mergeCell ref="B29:D29"/>
    <mergeCell ref="E29:F29"/>
    <mergeCell ref="G29:H29"/>
    <mergeCell ref="I29:J29"/>
    <mergeCell ref="K29:L29"/>
    <mergeCell ref="B32:D32"/>
    <mergeCell ref="E32:F32"/>
    <mergeCell ref="G32:H32"/>
    <mergeCell ref="I32:J32"/>
    <mergeCell ref="K32:L32"/>
    <mergeCell ref="M29:N29"/>
    <mergeCell ref="E30:F30"/>
    <mergeCell ref="G30:H30"/>
    <mergeCell ref="I30:J30"/>
    <mergeCell ref="K30:L30"/>
    <mergeCell ref="M30:N30"/>
    <mergeCell ref="M32:N32"/>
    <mergeCell ref="E33:F33"/>
    <mergeCell ref="G33:H33"/>
    <mergeCell ref="I33:J33"/>
    <mergeCell ref="K33:L33"/>
    <mergeCell ref="M33:N33"/>
    <mergeCell ref="E31:F31"/>
    <mergeCell ref="G31:H31"/>
    <mergeCell ref="I31:J31"/>
    <mergeCell ref="K31:L31"/>
    <mergeCell ref="M31:N31"/>
    <mergeCell ref="M35:N35"/>
    <mergeCell ref="C36:D36"/>
    <mergeCell ref="E36:F36"/>
    <mergeCell ref="G36:H36"/>
    <mergeCell ref="I36:J36"/>
    <mergeCell ref="K36:L36"/>
    <mergeCell ref="M36:N36"/>
    <mergeCell ref="E34:F34"/>
    <mergeCell ref="G34:H34"/>
    <mergeCell ref="I34:J34"/>
    <mergeCell ref="K34:L34"/>
    <mergeCell ref="M34:N34"/>
    <mergeCell ref="C35:D35"/>
    <mergeCell ref="E35:F35"/>
    <mergeCell ref="G35:H35"/>
    <mergeCell ref="I35:J35"/>
    <mergeCell ref="K35:L35"/>
    <mergeCell ref="C38:D38"/>
    <mergeCell ref="E38:F38"/>
    <mergeCell ref="G38:H38"/>
    <mergeCell ref="I38:J38"/>
    <mergeCell ref="K38:L38"/>
    <mergeCell ref="M38:N38"/>
    <mergeCell ref="C37:D37"/>
    <mergeCell ref="E37:F37"/>
    <mergeCell ref="G37:H37"/>
    <mergeCell ref="I37:J37"/>
    <mergeCell ref="K37:L37"/>
    <mergeCell ref="M37:N37"/>
    <mergeCell ref="C45:D45"/>
    <mergeCell ref="K65:N65"/>
    <mergeCell ref="C40:N40"/>
    <mergeCell ref="C41:D42"/>
    <mergeCell ref="E43:F43"/>
    <mergeCell ref="G43:H43"/>
    <mergeCell ref="I43:J43"/>
    <mergeCell ref="K43:L43"/>
    <mergeCell ref="M43:N43"/>
  </mergeCells>
  <conditionalFormatting sqref="E7:N7 E43:N43">
    <cfRule type="cellIs" dxfId="14" priority="2"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sheetPr>
    <tabColor theme="5"/>
  </sheetPr>
  <dimension ref="A1:P59"/>
  <sheetViews>
    <sheetView showRuler="0" zoomScaleNormal="100" workbookViewId="0"/>
  </sheetViews>
  <sheetFormatPr defaultRowHeight="12.75"/>
  <cols>
    <col min="1" max="1" width="1" style="1063" customWidth="1"/>
    <col min="2" max="2" width="2.5703125" style="1063" customWidth="1"/>
    <col min="3" max="3" width="1" style="1063" customWidth="1"/>
    <col min="4" max="4" width="32.42578125" style="1063" customWidth="1"/>
    <col min="5" max="5" width="7.42578125" style="1063" customWidth="1"/>
    <col min="6" max="6" width="5.140625" style="1063" customWidth="1"/>
    <col min="7" max="7" width="7.42578125" style="1063" customWidth="1"/>
    <col min="8" max="8" width="5.140625" style="1063" customWidth="1"/>
    <col min="9" max="9" width="7.42578125" style="1063" customWidth="1"/>
    <col min="10" max="10" width="5.140625" style="1063" customWidth="1"/>
    <col min="11" max="11" width="7.42578125" style="1063" customWidth="1"/>
    <col min="12" max="12" width="5.140625" style="1063" customWidth="1"/>
    <col min="13" max="13" width="7.42578125" style="1063" customWidth="1"/>
    <col min="14" max="14" width="5.140625" style="1063" customWidth="1"/>
    <col min="15" max="15" width="2.5703125" style="1063" customWidth="1"/>
    <col min="16" max="16" width="1" style="1063" customWidth="1"/>
    <col min="17" max="16384" width="9.140625" style="1063"/>
  </cols>
  <sheetData>
    <row r="1" spans="1:16" ht="13.5" customHeight="1">
      <c r="A1" s="1064"/>
      <c r="B1" s="1299"/>
      <c r="C1" s="1299"/>
      <c r="D1" s="1299"/>
      <c r="E1" s="1060"/>
      <c r="F1" s="1060"/>
      <c r="G1" s="1060"/>
      <c r="H1" s="1060"/>
      <c r="I1" s="1403" t="s">
        <v>337</v>
      </c>
      <c r="J1" s="1403"/>
      <c r="K1" s="1403"/>
      <c r="L1" s="1403"/>
      <c r="M1" s="1403"/>
      <c r="N1" s="1403"/>
      <c r="O1" s="1062"/>
      <c r="P1" s="1064"/>
    </row>
    <row r="2" spans="1:16" ht="6" customHeight="1">
      <c r="A2" s="1064"/>
      <c r="B2" s="1137"/>
      <c r="C2" s="1141"/>
      <c r="D2" s="1141"/>
      <c r="E2" s="1142"/>
      <c r="F2" s="1142"/>
      <c r="G2" s="1142"/>
      <c r="H2" s="1142"/>
      <c r="I2" s="1059"/>
      <c r="J2" s="1059"/>
      <c r="K2" s="1059"/>
      <c r="L2" s="1059"/>
      <c r="M2" s="1059"/>
      <c r="N2" s="1276"/>
      <c r="O2" s="1059"/>
      <c r="P2" s="1064"/>
    </row>
    <row r="3" spans="1:16" ht="10.5" customHeight="1" thickBot="1">
      <c r="A3" s="1064"/>
      <c r="B3" s="1139"/>
      <c r="C3" s="1140"/>
      <c r="D3" s="1141"/>
      <c r="E3" s="1142"/>
      <c r="F3" s="1142"/>
      <c r="G3" s="1142"/>
      <c r="H3" s="1142"/>
      <c r="I3" s="1059"/>
      <c r="J3" s="1059"/>
      <c r="K3" s="1059"/>
      <c r="L3" s="1059"/>
      <c r="M3" s="1364" t="s">
        <v>73</v>
      </c>
      <c r="N3" s="1364"/>
      <c r="O3" s="1059"/>
      <c r="P3" s="1064"/>
    </row>
    <row r="4" spans="1:16" s="1074" customFormat="1" ht="13.5" customHeight="1" thickBot="1">
      <c r="A4" s="1069"/>
      <c r="B4" s="1070"/>
      <c r="C4" s="1393" t="s">
        <v>184</v>
      </c>
      <c r="D4" s="1394"/>
      <c r="E4" s="1394"/>
      <c r="F4" s="1394"/>
      <c r="G4" s="1394"/>
      <c r="H4" s="1394"/>
      <c r="I4" s="1394"/>
      <c r="J4" s="1394"/>
      <c r="K4" s="1394"/>
      <c r="L4" s="1394"/>
      <c r="M4" s="1394"/>
      <c r="N4" s="1395"/>
      <c r="O4" s="1059"/>
      <c r="P4" s="1069"/>
    </row>
    <row r="5" spans="1:16" ht="3" customHeight="1">
      <c r="A5" s="1064"/>
      <c r="B5" s="1066"/>
      <c r="C5" s="1359" t="s">
        <v>160</v>
      </c>
      <c r="D5" s="1360"/>
      <c r="E5" s="1095"/>
      <c r="F5" s="1095"/>
      <c r="G5" s="1095"/>
      <c r="H5" s="1095"/>
      <c r="I5" s="1095"/>
      <c r="J5" s="1095"/>
      <c r="K5" s="1159"/>
      <c r="L5" s="1144"/>
      <c r="M5" s="1144"/>
      <c r="N5" s="1144"/>
      <c r="O5" s="1059"/>
      <c r="P5" s="1069"/>
    </row>
    <row r="6" spans="1:16" ht="12.75" customHeight="1">
      <c r="A6" s="1064"/>
      <c r="B6" s="1066"/>
      <c r="C6" s="1361"/>
      <c r="D6" s="1361"/>
      <c r="E6" s="1077" t="s">
        <v>34</v>
      </c>
      <c r="F6" s="1078" t="s">
        <v>34</v>
      </c>
      <c r="G6" s="1077" t="s">
        <v>641</v>
      </c>
      <c r="H6" s="1078" t="s">
        <v>34</v>
      </c>
      <c r="I6" s="1079"/>
      <c r="J6" s="1078" t="s">
        <v>34</v>
      </c>
      <c r="K6" s="1080" t="s">
        <v>34</v>
      </c>
      <c r="L6" s="1081" t="s">
        <v>642</v>
      </c>
      <c r="M6" s="1081" t="s">
        <v>34</v>
      </c>
      <c r="N6" s="1082"/>
      <c r="O6" s="1059"/>
      <c r="P6" s="1069"/>
    </row>
    <row r="7" spans="1:16">
      <c r="A7" s="1064"/>
      <c r="B7" s="1066"/>
      <c r="C7" s="1116"/>
      <c r="D7" s="1116"/>
      <c r="E7" s="1362" t="str">
        <f>+'6populacao1'!E7</f>
        <v>2.º trimestre</v>
      </c>
      <c r="F7" s="1362"/>
      <c r="G7" s="1362" t="str">
        <f>+'6populacao1'!G7</f>
        <v>3.º trimestre</v>
      </c>
      <c r="H7" s="1362"/>
      <c r="I7" s="1362" t="str">
        <f>+'6populacao1'!I7</f>
        <v>4.º trimestre</v>
      </c>
      <c r="J7" s="1362"/>
      <c r="K7" s="1362" t="str">
        <f>+'6populacao1'!K7</f>
        <v>1.º trimestre</v>
      </c>
      <c r="L7" s="1362"/>
      <c r="M7" s="1362" t="str">
        <f>+'6populacao1'!M7</f>
        <v>2.º trimestre</v>
      </c>
      <c r="N7" s="1362"/>
      <c r="O7" s="1059"/>
      <c r="P7" s="1069"/>
    </row>
    <row r="8" spans="1:16" s="1086" customFormat="1" ht="18.75" customHeight="1">
      <c r="A8" s="1084"/>
      <c r="B8" s="1066"/>
      <c r="C8" s="1354" t="s">
        <v>185</v>
      </c>
      <c r="D8" s="1354"/>
      <c r="E8" s="1399">
        <v>728.9</v>
      </c>
      <c r="F8" s="1399"/>
      <c r="G8" s="1399">
        <v>688.9</v>
      </c>
      <c r="H8" s="1399"/>
      <c r="I8" s="1399">
        <v>698.3</v>
      </c>
      <c r="J8" s="1399"/>
      <c r="K8" s="1399">
        <v>712.9</v>
      </c>
      <c r="L8" s="1399"/>
      <c r="M8" s="1400">
        <v>620.4</v>
      </c>
      <c r="N8" s="1400"/>
      <c r="O8" s="1059"/>
      <c r="P8" s="1069"/>
    </row>
    <row r="9" spans="1:16" ht="13.5" customHeight="1">
      <c r="A9" s="1064"/>
      <c r="B9" s="1066"/>
      <c r="C9" s="780" t="s">
        <v>72</v>
      </c>
      <c r="D9" s="1121"/>
      <c r="E9" s="1401">
        <v>363.5</v>
      </c>
      <c r="F9" s="1401"/>
      <c r="G9" s="1401">
        <v>330.1</v>
      </c>
      <c r="H9" s="1401"/>
      <c r="I9" s="1401">
        <v>349.5</v>
      </c>
      <c r="J9" s="1401"/>
      <c r="K9" s="1401">
        <v>346.8</v>
      </c>
      <c r="L9" s="1401"/>
      <c r="M9" s="1402">
        <v>318.8</v>
      </c>
      <c r="N9" s="1402"/>
      <c r="O9" s="1059"/>
      <c r="P9" s="1069"/>
    </row>
    <row r="10" spans="1:16" ht="13.5" customHeight="1">
      <c r="A10" s="1064"/>
      <c r="B10" s="1066"/>
      <c r="C10" s="780" t="s">
        <v>71</v>
      </c>
      <c r="D10" s="1121"/>
      <c r="E10" s="1401">
        <v>365.5</v>
      </c>
      <c r="F10" s="1401"/>
      <c r="G10" s="1401">
        <v>358.8</v>
      </c>
      <c r="H10" s="1401"/>
      <c r="I10" s="1401">
        <v>348.7</v>
      </c>
      <c r="J10" s="1401"/>
      <c r="K10" s="1401">
        <v>366.1</v>
      </c>
      <c r="L10" s="1401"/>
      <c r="M10" s="1402">
        <v>301.60000000000002</v>
      </c>
      <c r="N10" s="1402"/>
      <c r="O10" s="1059"/>
      <c r="P10" s="1069"/>
    </row>
    <row r="11" spans="1:16" ht="19.5" customHeight="1">
      <c r="A11" s="1064"/>
      <c r="B11" s="1066"/>
      <c r="C11" s="780" t="s">
        <v>161</v>
      </c>
      <c r="D11" s="1121"/>
      <c r="E11" s="1401">
        <v>129.30000000000001</v>
      </c>
      <c r="F11" s="1401"/>
      <c r="G11" s="1401">
        <v>129.19999999999999</v>
      </c>
      <c r="H11" s="1401"/>
      <c r="I11" s="1401">
        <v>125.6</v>
      </c>
      <c r="J11" s="1401"/>
      <c r="K11" s="1401">
        <v>127</v>
      </c>
      <c r="L11" s="1401"/>
      <c r="M11" s="1402">
        <v>104.7</v>
      </c>
      <c r="N11" s="1402"/>
      <c r="O11" s="1059"/>
      <c r="P11" s="1069"/>
    </row>
    <row r="12" spans="1:16" ht="13.5" customHeight="1">
      <c r="A12" s="1064"/>
      <c r="B12" s="1066"/>
      <c r="C12" s="780" t="s">
        <v>162</v>
      </c>
      <c r="D12" s="1121"/>
      <c r="E12" s="1401">
        <v>346.6</v>
      </c>
      <c r="F12" s="1401"/>
      <c r="G12" s="1401">
        <v>320.2</v>
      </c>
      <c r="H12" s="1401"/>
      <c r="I12" s="1401">
        <v>323.3</v>
      </c>
      <c r="J12" s="1401"/>
      <c r="K12" s="1401">
        <v>327.7</v>
      </c>
      <c r="L12" s="1401"/>
      <c r="M12" s="1402">
        <v>281.10000000000002</v>
      </c>
      <c r="N12" s="1402"/>
      <c r="O12" s="1059"/>
      <c r="P12" s="1064"/>
    </row>
    <row r="13" spans="1:16" ht="13.5" customHeight="1">
      <c r="A13" s="1064"/>
      <c r="B13" s="1066"/>
      <c r="C13" s="780" t="s">
        <v>163</v>
      </c>
      <c r="D13" s="1121"/>
      <c r="E13" s="1401">
        <v>253</v>
      </c>
      <c r="F13" s="1401"/>
      <c r="G13" s="1401">
        <v>239.5</v>
      </c>
      <c r="H13" s="1401"/>
      <c r="I13" s="1401">
        <v>249.3</v>
      </c>
      <c r="J13" s="1401"/>
      <c r="K13" s="1401">
        <v>258.2</v>
      </c>
      <c r="L13" s="1401"/>
      <c r="M13" s="1402">
        <v>234.6</v>
      </c>
      <c r="N13" s="1402"/>
      <c r="O13" s="1059"/>
      <c r="P13" s="1064"/>
    </row>
    <row r="14" spans="1:16" ht="19.5" customHeight="1">
      <c r="A14" s="1064"/>
      <c r="B14" s="1066"/>
      <c r="C14" s="780" t="s">
        <v>186</v>
      </c>
      <c r="D14" s="1121"/>
      <c r="E14" s="1401">
        <v>89.3</v>
      </c>
      <c r="F14" s="1401"/>
      <c r="G14" s="1401">
        <v>93.3</v>
      </c>
      <c r="H14" s="1401"/>
      <c r="I14" s="1401">
        <v>82.8</v>
      </c>
      <c r="J14" s="1401"/>
      <c r="K14" s="1401">
        <v>77.400000000000006</v>
      </c>
      <c r="L14" s="1401"/>
      <c r="M14" s="1402">
        <v>70.7</v>
      </c>
      <c r="N14" s="1402"/>
      <c r="O14" s="1088"/>
      <c r="P14" s="1064"/>
    </row>
    <row r="15" spans="1:16" ht="13.5" customHeight="1">
      <c r="A15" s="1064"/>
      <c r="B15" s="1066"/>
      <c r="C15" s="780" t="s">
        <v>187</v>
      </c>
      <c r="D15" s="1121"/>
      <c r="E15" s="1401">
        <v>639.6</v>
      </c>
      <c r="F15" s="1401"/>
      <c r="G15" s="1401">
        <v>595.6</v>
      </c>
      <c r="H15" s="1401"/>
      <c r="I15" s="1401">
        <v>615.5</v>
      </c>
      <c r="J15" s="1401"/>
      <c r="K15" s="1401">
        <v>635.5</v>
      </c>
      <c r="L15" s="1401"/>
      <c r="M15" s="1402">
        <v>549.70000000000005</v>
      </c>
      <c r="N15" s="1402"/>
      <c r="O15" s="1088"/>
      <c r="P15" s="1064"/>
    </row>
    <row r="16" spans="1:16" ht="19.5" customHeight="1">
      <c r="A16" s="1064"/>
      <c r="B16" s="1066"/>
      <c r="C16" s="780" t="s">
        <v>188</v>
      </c>
      <c r="D16" s="1121"/>
      <c r="E16" s="1401">
        <v>237.6</v>
      </c>
      <c r="F16" s="1401"/>
      <c r="G16" s="1401">
        <v>227.9</v>
      </c>
      <c r="H16" s="1401"/>
      <c r="I16" s="1401">
        <v>248.2</v>
      </c>
      <c r="J16" s="1401"/>
      <c r="K16" s="1401">
        <v>253</v>
      </c>
      <c r="L16" s="1401"/>
      <c r="M16" s="1402">
        <v>223.4</v>
      </c>
      <c r="N16" s="1402"/>
      <c r="O16" s="1088"/>
      <c r="P16" s="1064"/>
    </row>
    <row r="17" spans="1:16" ht="13.5" customHeight="1">
      <c r="A17" s="1064"/>
      <c r="B17" s="1066"/>
      <c r="C17" s="780" t="s">
        <v>189</v>
      </c>
      <c r="D17" s="1121"/>
      <c r="E17" s="1401">
        <v>491.3</v>
      </c>
      <c r="F17" s="1401"/>
      <c r="G17" s="1401">
        <v>460.9</v>
      </c>
      <c r="H17" s="1401"/>
      <c r="I17" s="1401">
        <v>450.1</v>
      </c>
      <c r="J17" s="1401"/>
      <c r="K17" s="1401">
        <v>459.9</v>
      </c>
      <c r="L17" s="1401"/>
      <c r="M17" s="1402">
        <v>397</v>
      </c>
      <c r="N17" s="1402"/>
      <c r="O17" s="1088"/>
      <c r="P17" s="1064"/>
    </row>
    <row r="18" spans="1:16" s="1086" customFormat="1" ht="18.75" customHeight="1">
      <c r="A18" s="1084"/>
      <c r="B18" s="1085"/>
      <c r="C18" s="1354" t="s">
        <v>190</v>
      </c>
      <c r="D18" s="1354"/>
      <c r="E18" s="1399">
        <v>13.9</v>
      </c>
      <c r="F18" s="1399"/>
      <c r="G18" s="1399">
        <v>13.1</v>
      </c>
      <c r="H18" s="1399"/>
      <c r="I18" s="1399">
        <v>13.5</v>
      </c>
      <c r="J18" s="1399"/>
      <c r="K18" s="1399">
        <v>13.7</v>
      </c>
      <c r="L18" s="1399"/>
      <c r="M18" s="1400">
        <v>11.9</v>
      </c>
      <c r="N18" s="1400"/>
      <c r="O18" s="1090"/>
      <c r="P18" s="1084"/>
    </row>
    <row r="19" spans="1:16" ht="13.5" customHeight="1">
      <c r="A19" s="1064"/>
      <c r="B19" s="1066"/>
      <c r="C19" s="780" t="s">
        <v>72</v>
      </c>
      <c r="D19" s="1121"/>
      <c r="E19" s="1401">
        <v>13.5</v>
      </c>
      <c r="F19" s="1401"/>
      <c r="G19" s="1401">
        <v>12.3</v>
      </c>
      <c r="H19" s="1401"/>
      <c r="I19" s="1401">
        <v>13.1</v>
      </c>
      <c r="J19" s="1401"/>
      <c r="K19" s="1401">
        <v>13.1</v>
      </c>
      <c r="L19" s="1401"/>
      <c r="M19" s="1402">
        <v>12</v>
      </c>
      <c r="N19" s="1402"/>
      <c r="O19" s="1088"/>
      <c r="P19" s="1064"/>
    </row>
    <row r="20" spans="1:16" ht="13.5" customHeight="1">
      <c r="A20" s="1064"/>
      <c r="B20" s="1066"/>
      <c r="C20" s="780" t="s">
        <v>71</v>
      </c>
      <c r="D20" s="1121"/>
      <c r="E20" s="1401">
        <v>14.3</v>
      </c>
      <c r="F20" s="1401"/>
      <c r="G20" s="1401">
        <v>14</v>
      </c>
      <c r="H20" s="1401"/>
      <c r="I20" s="1401">
        <v>13.8</v>
      </c>
      <c r="J20" s="1401"/>
      <c r="K20" s="1401">
        <v>14.4</v>
      </c>
      <c r="L20" s="1401"/>
      <c r="M20" s="1402">
        <v>11.8</v>
      </c>
      <c r="N20" s="1402"/>
      <c r="O20" s="1088"/>
      <c r="P20" s="1064"/>
    </row>
    <row r="21" spans="1:16" s="1148" customFormat="1" ht="13.5" customHeight="1">
      <c r="A21" s="1145"/>
      <c r="B21" s="1146"/>
      <c r="C21" s="1277" t="s">
        <v>191</v>
      </c>
      <c r="D21" s="1145"/>
      <c r="E21" s="1397">
        <f>+E20-E19</f>
        <v>0.80000000000000071</v>
      </c>
      <c r="F21" s="1397"/>
      <c r="G21" s="1397">
        <f t="shared" ref="G21" si="0">+G20-G19</f>
        <v>1.6999999999999993</v>
      </c>
      <c r="H21" s="1397"/>
      <c r="I21" s="1397">
        <f t="shared" ref="I21" si="1">+I20-I19</f>
        <v>0.70000000000000107</v>
      </c>
      <c r="J21" s="1397"/>
      <c r="K21" s="1397">
        <f t="shared" ref="K21" si="2">+K20-K19</f>
        <v>1.3000000000000007</v>
      </c>
      <c r="L21" s="1397"/>
      <c r="M21" s="1398">
        <f t="shared" ref="M21" si="3">+M20-M19</f>
        <v>-0.19999999999999929</v>
      </c>
      <c r="N21" s="1398"/>
      <c r="O21" s="1147"/>
      <c r="P21" s="1145"/>
    </row>
    <row r="22" spans="1:16" ht="19.5" customHeight="1">
      <c r="A22" s="1064"/>
      <c r="B22" s="1066"/>
      <c r="C22" s="780" t="s">
        <v>161</v>
      </c>
      <c r="D22" s="1121"/>
      <c r="E22" s="1401">
        <v>35.6</v>
      </c>
      <c r="F22" s="1401"/>
      <c r="G22" s="1401">
        <v>32.200000000000003</v>
      </c>
      <c r="H22" s="1401"/>
      <c r="I22" s="1401">
        <v>34</v>
      </c>
      <c r="J22" s="1401"/>
      <c r="K22" s="1401">
        <v>34.4</v>
      </c>
      <c r="L22" s="1401"/>
      <c r="M22" s="1402">
        <v>29.8</v>
      </c>
      <c r="N22" s="1402"/>
      <c r="O22" s="1088"/>
      <c r="P22" s="1064"/>
    </row>
    <row r="23" spans="1:16" ht="13.5" customHeight="1">
      <c r="A23" s="1064"/>
      <c r="B23" s="1066"/>
      <c r="C23" s="780" t="s">
        <v>162</v>
      </c>
      <c r="D23" s="1064"/>
      <c r="E23" s="1401">
        <v>13.4</v>
      </c>
      <c r="F23" s="1401"/>
      <c r="G23" s="1401">
        <v>12.5</v>
      </c>
      <c r="H23" s="1401"/>
      <c r="I23" s="1401">
        <v>12.7</v>
      </c>
      <c r="J23" s="1401"/>
      <c r="K23" s="1401">
        <v>12.9</v>
      </c>
      <c r="L23" s="1401"/>
      <c r="M23" s="1402">
        <v>11.1</v>
      </c>
      <c r="N23" s="1402"/>
      <c r="O23" s="1088"/>
      <c r="P23" s="1064"/>
    </row>
    <row r="24" spans="1:16" ht="13.5" customHeight="1">
      <c r="A24" s="1064"/>
      <c r="B24" s="1066"/>
      <c r="C24" s="780" t="s">
        <v>163</v>
      </c>
      <c r="D24" s="1064"/>
      <c r="E24" s="1401">
        <v>11.1</v>
      </c>
      <c r="F24" s="1401"/>
      <c r="G24" s="1401">
        <v>10.4</v>
      </c>
      <c r="H24" s="1401"/>
      <c r="I24" s="1401">
        <v>11</v>
      </c>
      <c r="J24" s="1401"/>
      <c r="K24" s="1401">
        <v>11.4</v>
      </c>
      <c r="L24" s="1401"/>
      <c r="M24" s="1402">
        <v>10.1</v>
      </c>
      <c r="N24" s="1402"/>
      <c r="O24" s="1088"/>
      <c r="P24" s="1064"/>
    </row>
    <row r="25" spans="1:16" s="1108" customFormat="1" ht="19.5" customHeight="1">
      <c r="A25" s="1149"/>
      <c r="B25" s="1075"/>
      <c r="C25" s="780" t="s">
        <v>192</v>
      </c>
      <c r="D25" s="1121"/>
      <c r="E25" s="1401">
        <v>15</v>
      </c>
      <c r="F25" s="1401"/>
      <c r="G25" s="1401">
        <v>14.3</v>
      </c>
      <c r="H25" s="1401"/>
      <c r="I25" s="1401">
        <v>14.2</v>
      </c>
      <c r="J25" s="1401"/>
      <c r="K25" s="1401">
        <v>14.2</v>
      </c>
      <c r="L25" s="1401"/>
      <c r="M25" s="1402">
        <v>13.4</v>
      </c>
      <c r="N25" s="1402"/>
      <c r="O25" s="1068"/>
      <c r="P25" s="1149"/>
    </row>
    <row r="26" spans="1:16" s="1108" customFormat="1" ht="13.5" customHeight="1">
      <c r="A26" s="1149"/>
      <c r="B26" s="1075"/>
      <c r="C26" s="780" t="s">
        <v>193</v>
      </c>
      <c r="D26" s="1121"/>
      <c r="E26" s="1401">
        <v>10.4</v>
      </c>
      <c r="F26" s="1401"/>
      <c r="G26" s="1401">
        <v>10.5</v>
      </c>
      <c r="H26" s="1401"/>
      <c r="I26" s="1401">
        <v>10.7</v>
      </c>
      <c r="J26" s="1401"/>
      <c r="K26" s="1401">
        <v>11.1</v>
      </c>
      <c r="L26" s="1401"/>
      <c r="M26" s="1402">
        <v>8.5</v>
      </c>
      <c r="N26" s="1402"/>
      <c r="O26" s="1068"/>
      <c r="P26" s="1149"/>
    </row>
    <row r="27" spans="1:16" s="1108" customFormat="1" ht="13.5" customHeight="1">
      <c r="A27" s="1149"/>
      <c r="B27" s="1075"/>
      <c r="C27" s="780" t="s">
        <v>194</v>
      </c>
      <c r="D27" s="1121"/>
      <c r="E27" s="1401">
        <v>15.1</v>
      </c>
      <c r="F27" s="1401"/>
      <c r="G27" s="1401">
        <v>14</v>
      </c>
      <c r="H27" s="1401"/>
      <c r="I27" s="1401">
        <v>14</v>
      </c>
      <c r="J27" s="1401"/>
      <c r="K27" s="1401">
        <v>14.2</v>
      </c>
      <c r="L27" s="1401"/>
      <c r="M27" s="1402">
        <v>12.7</v>
      </c>
      <c r="N27" s="1402"/>
      <c r="O27" s="1068"/>
      <c r="P27" s="1149"/>
    </row>
    <row r="28" spans="1:16" s="1108" customFormat="1" ht="13.5" customHeight="1">
      <c r="A28" s="1149"/>
      <c r="B28" s="1075"/>
      <c r="C28" s="780" t="s">
        <v>195</v>
      </c>
      <c r="D28" s="1121"/>
      <c r="E28" s="1401">
        <v>14</v>
      </c>
      <c r="F28" s="1401"/>
      <c r="G28" s="1401">
        <v>12.6</v>
      </c>
      <c r="H28" s="1401"/>
      <c r="I28" s="1401">
        <v>14.5</v>
      </c>
      <c r="J28" s="1401"/>
      <c r="K28" s="1401">
        <v>15.5</v>
      </c>
      <c r="L28" s="1401"/>
      <c r="M28" s="1402">
        <v>12.6</v>
      </c>
      <c r="N28" s="1402"/>
      <c r="O28" s="1068"/>
      <c r="P28" s="1149"/>
    </row>
    <row r="29" spans="1:16" s="1108" customFormat="1" ht="13.5" customHeight="1">
      <c r="A29" s="1149"/>
      <c r="B29" s="1075"/>
      <c r="C29" s="780" t="s">
        <v>196</v>
      </c>
      <c r="D29" s="1121"/>
      <c r="E29" s="1401">
        <v>13.5</v>
      </c>
      <c r="F29" s="1401"/>
      <c r="G29" s="1401">
        <v>11.2</v>
      </c>
      <c r="H29" s="1401"/>
      <c r="I29" s="1401">
        <v>14.9</v>
      </c>
      <c r="J29" s="1401"/>
      <c r="K29" s="1401">
        <v>16.399999999999999</v>
      </c>
      <c r="L29" s="1401"/>
      <c r="M29" s="1402">
        <v>10.8</v>
      </c>
      <c r="N29" s="1402"/>
      <c r="O29" s="1068"/>
      <c r="P29" s="1149"/>
    </row>
    <row r="30" spans="1:16" s="1108" customFormat="1" ht="13.5" customHeight="1">
      <c r="A30" s="1149"/>
      <c r="B30" s="1075"/>
      <c r="C30" s="780" t="s">
        <v>132</v>
      </c>
      <c r="D30" s="1121"/>
      <c r="E30" s="1401">
        <v>16</v>
      </c>
      <c r="F30" s="1401"/>
      <c r="G30" s="1401">
        <v>15.7</v>
      </c>
      <c r="H30" s="1401"/>
      <c r="I30" s="1401">
        <v>15.5</v>
      </c>
      <c r="J30" s="1401"/>
      <c r="K30" s="1401">
        <v>14.9</v>
      </c>
      <c r="L30" s="1401"/>
      <c r="M30" s="1402">
        <v>11.3</v>
      </c>
      <c r="N30" s="1402"/>
      <c r="O30" s="1068"/>
      <c r="P30" s="1149"/>
    </row>
    <row r="31" spans="1:16" s="1108" customFormat="1" ht="13.5" customHeight="1">
      <c r="A31" s="1149"/>
      <c r="B31" s="1075"/>
      <c r="C31" s="780" t="s">
        <v>133</v>
      </c>
      <c r="D31" s="1121"/>
      <c r="E31" s="1401">
        <v>15.7</v>
      </c>
      <c r="F31" s="1401"/>
      <c r="G31" s="1401">
        <v>13</v>
      </c>
      <c r="H31" s="1401"/>
      <c r="I31" s="1401">
        <v>15.1</v>
      </c>
      <c r="J31" s="1401"/>
      <c r="K31" s="1401">
        <v>15.8</v>
      </c>
      <c r="L31" s="1401"/>
      <c r="M31" s="1402">
        <v>13.6</v>
      </c>
      <c r="N31" s="1402"/>
      <c r="O31" s="1068"/>
      <c r="P31" s="1149"/>
    </row>
    <row r="32" spans="1:16" ht="19.5" customHeight="1">
      <c r="A32" s="1064"/>
      <c r="B32" s="1066"/>
      <c r="C32" s="1354" t="s">
        <v>197</v>
      </c>
      <c r="D32" s="1354"/>
      <c r="E32" s="1399">
        <v>9.4</v>
      </c>
      <c r="F32" s="1399"/>
      <c r="G32" s="1399">
        <v>8.8000000000000007</v>
      </c>
      <c r="H32" s="1399"/>
      <c r="I32" s="1399">
        <v>8.6999999999999993</v>
      </c>
      <c r="J32" s="1399"/>
      <c r="K32" s="1399">
        <v>8.9</v>
      </c>
      <c r="L32" s="1399"/>
      <c r="M32" s="1400">
        <v>7.6</v>
      </c>
      <c r="N32" s="1400"/>
      <c r="O32" s="1088"/>
      <c r="P32" s="1064"/>
    </row>
    <row r="33" spans="1:16" s="1108" customFormat="1" ht="13.5" customHeight="1">
      <c r="A33" s="1149"/>
      <c r="B33" s="1150"/>
      <c r="C33" s="780" t="s">
        <v>72</v>
      </c>
      <c r="D33" s="1121"/>
      <c r="E33" s="1374">
        <v>9.1</v>
      </c>
      <c r="F33" s="1374"/>
      <c r="G33" s="1374">
        <v>8.1999999999999993</v>
      </c>
      <c r="H33" s="1374"/>
      <c r="I33" s="1374">
        <v>8.5</v>
      </c>
      <c r="J33" s="1374"/>
      <c r="K33" s="1374">
        <v>8.8000000000000007</v>
      </c>
      <c r="L33" s="1374"/>
      <c r="M33" s="1375">
        <v>7.7</v>
      </c>
      <c r="N33" s="1375"/>
      <c r="O33" s="1068"/>
      <c r="P33" s="1149"/>
    </row>
    <row r="34" spans="1:16" s="1108" customFormat="1" ht="13.5" customHeight="1">
      <c r="A34" s="1149"/>
      <c r="B34" s="1150"/>
      <c r="C34" s="780" t="s">
        <v>71</v>
      </c>
      <c r="D34" s="1121"/>
      <c r="E34" s="1374">
        <v>9.6</v>
      </c>
      <c r="F34" s="1374"/>
      <c r="G34" s="1374">
        <v>9.4</v>
      </c>
      <c r="H34" s="1374"/>
      <c r="I34" s="1374">
        <v>8.9</v>
      </c>
      <c r="J34" s="1374"/>
      <c r="K34" s="1374">
        <v>8.9</v>
      </c>
      <c r="L34" s="1374"/>
      <c r="M34" s="1375">
        <v>7.6</v>
      </c>
      <c r="N34" s="1375"/>
      <c r="O34" s="1068"/>
      <c r="P34" s="1149"/>
    </row>
    <row r="35" spans="1:16" s="1148" customFormat="1" ht="13.5" customHeight="1">
      <c r="A35" s="1145"/>
      <c r="B35" s="1146"/>
      <c r="C35" s="1277" t="s">
        <v>198</v>
      </c>
      <c r="D35" s="1145"/>
      <c r="E35" s="1397">
        <f>+E34-E33</f>
        <v>0.5</v>
      </c>
      <c r="F35" s="1397"/>
      <c r="G35" s="1397">
        <f t="shared" ref="G35" si="4">+G34-G33</f>
        <v>1.2000000000000011</v>
      </c>
      <c r="H35" s="1397"/>
      <c r="I35" s="1397">
        <f t="shared" ref="I35" si="5">+I34-I33</f>
        <v>0.40000000000000036</v>
      </c>
      <c r="J35" s="1397"/>
      <c r="K35" s="1397">
        <f t="shared" ref="K35" si="6">+K34-K33</f>
        <v>9.9999999999999645E-2</v>
      </c>
      <c r="L35" s="1397"/>
      <c r="M35" s="1398">
        <f t="shared" ref="M35" si="7">+M34-M33</f>
        <v>-0.10000000000000053</v>
      </c>
      <c r="N35" s="1398"/>
      <c r="O35" s="1147"/>
      <c r="P35" s="1145"/>
    </row>
    <row r="36" spans="1:16" s="1124" customFormat="1" ht="12.75" customHeight="1" thickBot="1">
      <c r="A36" s="1121"/>
      <c r="B36" s="1154"/>
      <c r="C36" s="783"/>
      <c r="D36" s="1300"/>
      <c r="E36" s="1127"/>
      <c r="F36" s="1301"/>
      <c r="G36" s="1127"/>
      <c r="H36" s="1301"/>
      <c r="I36" s="1127"/>
      <c r="J36" s="1127"/>
      <c r="K36" s="1127"/>
      <c r="L36" s="1127"/>
      <c r="M36" s="1364"/>
      <c r="N36" s="1364"/>
      <c r="O36" s="1083"/>
      <c r="P36" s="1121"/>
    </row>
    <row r="37" spans="1:16" s="1124" customFormat="1" ht="13.5" customHeight="1" thickBot="1">
      <c r="A37" s="1121"/>
      <c r="B37" s="1154"/>
      <c r="C37" s="1393" t="s">
        <v>638</v>
      </c>
      <c r="D37" s="1394"/>
      <c r="E37" s="1394"/>
      <c r="F37" s="1394"/>
      <c r="G37" s="1394"/>
      <c r="H37" s="1394"/>
      <c r="I37" s="1394"/>
      <c r="J37" s="1394"/>
      <c r="K37" s="1394"/>
      <c r="L37" s="1394"/>
      <c r="M37" s="1394"/>
      <c r="N37" s="1395"/>
      <c r="O37" s="1083"/>
      <c r="P37" s="1121"/>
    </row>
    <row r="38" spans="1:16" s="1124" customFormat="1" ht="3" customHeight="1">
      <c r="A38" s="1121"/>
      <c r="B38" s="1154"/>
      <c r="C38" s="1390" t="s">
        <v>164</v>
      </c>
      <c r="D38" s="1391"/>
      <c r="E38" s="1144"/>
      <c r="F38" s="1144"/>
      <c r="G38" s="1144"/>
      <c r="H38" s="1144"/>
      <c r="I38" s="1144"/>
      <c r="J38" s="1144"/>
      <c r="K38" s="1302"/>
      <c r="L38" s="1144"/>
      <c r="M38" s="1144"/>
      <c r="N38" s="1144"/>
      <c r="O38" s="1083"/>
      <c r="P38" s="1121"/>
    </row>
    <row r="39" spans="1:16" ht="12.75" customHeight="1">
      <c r="A39" s="1064"/>
      <c r="B39" s="1066"/>
      <c r="C39" s="1396"/>
      <c r="D39" s="1396"/>
      <c r="E39" s="1077" t="s">
        <v>34</v>
      </c>
      <c r="F39" s="1078" t="s">
        <v>34</v>
      </c>
      <c r="G39" s="1077" t="s">
        <v>641</v>
      </c>
      <c r="H39" s="1078" t="s">
        <v>34</v>
      </c>
      <c r="I39" s="1079"/>
      <c r="J39" s="1078" t="s">
        <v>34</v>
      </c>
      <c r="K39" s="1080" t="s">
        <v>34</v>
      </c>
      <c r="L39" s="1081" t="s">
        <v>642</v>
      </c>
      <c r="M39" s="1081" t="s">
        <v>34</v>
      </c>
      <c r="N39" s="1082"/>
      <c r="O39" s="1059"/>
      <c r="P39" s="1069"/>
    </row>
    <row r="40" spans="1:16" s="1124" customFormat="1" ht="12.75" customHeight="1">
      <c r="A40" s="1121"/>
      <c r="B40" s="1154"/>
      <c r="C40" s="1083"/>
      <c r="D40" s="1083"/>
      <c r="E40" s="1362" t="str">
        <f>+E7</f>
        <v>2.º trimestre</v>
      </c>
      <c r="F40" s="1362"/>
      <c r="G40" s="1362" t="str">
        <f>+G7</f>
        <v>3.º trimestre</v>
      </c>
      <c r="H40" s="1362"/>
      <c r="I40" s="1362" t="str">
        <f>+I7</f>
        <v>4.º trimestre</v>
      </c>
      <c r="J40" s="1362"/>
      <c r="K40" s="1362" t="str">
        <f>+K7</f>
        <v>1.º trimestre</v>
      </c>
      <c r="L40" s="1362"/>
      <c r="M40" s="1362" t="str">
        <f>+M7</f>
        <v>2.º trimestre</v>
      </c>
      <c r="N40" s="1362"/>
      <c r="O40" s="1083"/>
      <c r="P40" s="1121"/>
    </row>
    <row r="41" spans="1:16" s="1124" customFormat="1" ht="12.75" customHeight="1">
      <c r="A41" s="1121"/>
      <c r="B41" s="1154"/>
      <c r="C41" s="1083"/>
      <c r="D41" s="1083"/>
      <c r="E41" s="795" t="s">
        <v>165</v>
      </c>
      <c r="F41" s="795" t="s">
        <v>107</v>
      </c>
      <c r="G41" s="795" t="s">
        <v>165</v>
      </c>
      <c r="H41" s="795" t="s">
        <v>107</v>
      </c>
      <c r="I41" s="796" t="s">
        <v>165</v>
      </c>
      <c r="J41" s="796" t="s">
        <v>107</v>
      </c>
      <c r="K41" s="796" t="s">
        <v>165</v>
      </c>
      <c r="L41" s="796" t="s">
        <v>107</v>
      </c>
      <c r="M41" s="796" t="s">
        <v>165</v>
      </c>
      <c r="N41" s="796" t="s">
        <v>107</v>
      </c>
      <c r="O41" s="1083"/>
      <c r="P41" s="1121"/>
    </row>
    <row r="42" spans="1:16" s="1124" customFormat="1" ht="18.75" customHeight="1">
      <c r="A42" s="1121"/>
      <c r="B42" s="1154"/>
      <c r="C42" s="1354" t="s">
        <v>185</v>
      </c>
      <c r="D42" s="1354"/>
      <c r="E42" s="1303">
        <v>728.9</v>
      </c>
      <c r="F42" s="1291">
        <f>+E42/E42*100</f>
        <v>100</v>
      </c>
      <c r="G42" s="1303">
        <v>688.9</v>
      </c>
      <c r="H42" s="1291">
        <f>+G42/G42*100</f>
        <v>100</v>
      </c>
      <c r="I42" s="1303">
        <v>698.3</v>
      </c>
      <c r="J42" s="1291">
        <f>+I42/I42*100</f>
        <v>100</v>
      </c>
      <c r="K42" s="1303">
        <v>712.9</v>
      </c>
      <c r="L42" s="1291">
        <f>+K42/K42*100</f>
        <v>100</v>
      </c>
      <c r="M42" s="1304">
        <v>620.4</v>
      </c>
      <c r="N42" s="1292">
        <f>+M42/M42*100</f>
        <v>100</v>
      </c>
      <c r="O42" s="1083"/>
      <c r="P42" s="1121"/>
    </row>
    <row r="43" spans="1:16" s="1124" customFormat="1" ht="14.25" customHeight="1">
      <c r="A43" s="1121"/>
      <c r="B43" s="1154"/>
      <c r="C43" s="1305"/>
      <c r="D43" s="1277" t="s">
        <v>72</v>
      </c>
      <c r="E43" s="1306">
        <v>363.5</v>
      </c>
      <c r="F43" s="1293">
        <f>+E43/E42*100</f>
        <v>49.869666620935661</v>
      </c>
      <c r="G43" s="1306">
        <v>330.1</v>
      </c>
      <c r="H43" s="1293">
        <f>+G43/G42*100</f>
        <v>47.916969081143854</v>
      </c>
      <c r="I43" s="1306">
        <v>349.5</v>
      </c>
      <c r="J43" s="1293">
        <f>+I43/I42*100</f>
        <v>50.050121724187314</v>
      </c>
      <c r="K43" s="1306">
        <v>346.8</v>
      </c>
      <c r="L43" s="1293">
        <f>+K43/K42*100</f>
        <v>48.646373965493062</v>
      </c>
      <c r="M43" s="1307">
        <v>318.8</v>
      </c>
      <c r="N43" s="1294">
        <f>+M43/M42*100</f>
        <v>51.386202450032236</v>
      </c>
      <c r="O43" s="1083"/>
      <c r="P43" s="1121"/>
    </row>
    <row r="44" spans="1:16" s="1124" customFormat="1" ht="14.25" customHeight="1">
      <c r="A44" s="1121"/>
      <c r="B44" s="1154"/>
      <c r="C44" s="1305"/>
      <c r="D44" s="1277" t="s">
        <v>71</v>
      </c>
      <c r="E44" s="1306">
        <v>365.5</v>
      </c>
      <c r="F44" s="1293">
        <f>+E44/E42*100</f>
        <v>50.14405268212375</v>
      </c>
      <c r="G44" s="1306">
        <v>358.8</v>
      </c>
      <c r="H44" s="1293">
        <f>+G44/G42*100</f>
        <v>52.083030918856153</v>
      </c>
      <c r="I44" s="1306">
        <v>348.7</v>
      </c>
      <c r="J44" s="1293">
        <f>+I44/I42*100</f>
        <v>49.935557783187747</v>
      </c>
      <c r="K44" s="1306">
        <v>366.1</v>
      </c>
      <c r="L44" s="1293">
        <f>+K44/K42*100</f>
        <v>51.353626034506952</v>
      </c>
      <c r="M44" s="1307">
        <v>301.60000000000002</v>
      </c>
      <c r="N44" s="1294">
        <f>+M44/M42*100</f>
        <v>48.613797549967771</v>
      </c>
      <c r="O44" s="1083"/>
      <c r="P44" s="1121"/>
    </row>
    <row r="45" spans="1:16" s="1124" customFormat="1" ht="18.75" customHeight="1">
      <c r="A45" s="1121"/>
      <c r="B45" s="1154"/>
      <c r="C45" s="780" t="s">
        <v>161</v>
      </c>
      <c r="D45" s="786"/>
      <c r="E45" s="1308">
        <v>129.30000000000001</v>
      </c>
      <c r="F45" s="1295">
        <f>+E45/E$42*100</f>
        <v>17.739058855810129</v>
      </c>
      <c r="G45" s="1309">
        <v>129.19999999999999</v>
      </c>
      <c r="H45" s="1295">
        <f>+G45/G$42*100</f>
        <v>18.754536217157785</v>
      </c>
      <c r="I45" s="1309">
        <v>125.6</v>
      </c>
      <c r="J45" s="1295">
        <f>+I45/I$42*100</f>
        <v>17.986538736932552</v>
      </c>
      <c r="K45" s="1309">
        <v>127</v>
      </c>
      <c r="L45" s="1295">
        <f>+K45/K$42*100</f>
        <v>17.814560246878948</v>
      </c>
      <c r="M45" s="1310">
        <v>104.7</v>
      </c>
      <c r="N45" s="1296">
        <f>+M45/M$42*100</f>
        <v>16.876208897485494</v>
      </c>
      <c r="O45" s="1083"/>
      <c r="P45" s="1121"/>
    </row>
    <row r="46" spans="1:16" s="1124" customFormat="1" ht="14.25" customHeight="1">
      <c r="A46" s="1121"/>
      <c r="B46" s="1154"/>
      <c r="C46" s="783"/>
      <c r="D46" s="1297" t="s">
        <v>72</v>
      </c>
      <c r="E46" s="1311">
        <v>67.7</v>
      </c>
      <c r="F46" s="1293">
        <f>+E46/E45*100</f>
        <v>52.358855375096667</v>
      </c>
      <c r="G46" s="1312">
        <v>61.6</v>
      </c>
      <c r="H46" s="1293">
        <f>+G46/G45*100</f>
        <v>47.678018575851397</v>
      </c>
      <c r="I46" s="1312">
        <v>62.9</v>
      </c>
      <c r="J46" s="1293">
        <f>+I46/I45*100</f>
        <v>50.079617834394909</v>
      </c>
      <c r="K46" s="1312">
        <v>56.3</v>
      </c>
      <c r="L46" s="1293">
        <f>+K46/K45*100</f>
        <v>44.330708661417326</v>
      </c>
      <c r="M46" s="1313">
        <v>51.1</v>
      </c>
      <c r="N46" s="1294">
        <f>+M46/M45*100</f>
        <v>48.806112702960839</v>
      </c>
      <c r="O46" s="1083"/>
      <c r="P46" s="1121"/>
    </row>
    <row r="47" spans="1:16" s="1124" customFormat="1" ht="14.25" customHeight="1">
      <c r="A47" s="1121"/>
      <c r="B47" s="1154"/>
      <c r="C47" s="783"/>
      <c r="D47" s="1297" t="s">
        <v>71</v>
      </c>
      <c r="E47" s="1311">
        <v>61.6</v>
      </c>
      <c r="F47" s="1293">
        <f>+E47/E45*100</f>
        <v>47.641144624903319</v>
      </c>
      <c r="G47" s="1312">
        <v>67.599999999999994</v>
      </c>
      <c r="H47" s="1293">
        <f>+G47/G45*100</f>
        <v>52.321981424148611</v>
      </c>
      <c r="I47" s="1312">
        <v>62.8</v>
      </c>
      <c r="J47" s="1293">
        <f>+I47/I45*100</f>
        <v>50</v>
      </c>
      <c r="K47" s="1312">
        <v>70.7</v>
      </c>
      <c r="L47" s="1293">
        <f>+K47/K45*100</f>
        <v>55.669291338582681</v>
      </c>
      <c r="M47" s="1313">
        <v>53.6</v>
      </c>
      <c r="N47" s="1294">
        <f>+M47/M45*100</f>
        <v>51.193887297039161</v>
      </c>
      <c r="O47" s="1083"/>
      <c r="P47" s="1121"/>
    </row>
    <row r="48" spans="1:16" s="1124" customFormat="1" ht="18.75" customHeight="1">
      <c r="A48" s="1121"/>
      <c r="B48" s="1154"/>
      <c r="C48" s="780" t="s">
        <v>633</v>
      </c>
      <c r="D48" s="786"/>
      <c r="E48" s="1308">
        <v>179.4</v>
      </c>
      <c r="F48" s="1295">
        <f>+E48/E$42*100</f>
        <v>24.612429688571822</v>
      </c>
      <c r="G48" s="1309">
        <v>159.1</v>
      </c>
      <c r="H48" s="1295">
        <f>+G48/G$42*100</f>
        <v>23.094788793729133</v>
      </c>
      <c r="I48" s="1309">
        <v>160.1</v>
      </c>
      <c r="J48" s="1295">
        <f>+I48/I$42*100</f>
        <v>22.927108692539026</v>
      </c>
      <c r="K48" s="1309">
        <v>159.6</v>
      </c>
      <c r="L48" s="1295">
        <f>+K48/K$42*100</f>
        <v>22.387431617337636</v>
      </c>
      <c r="M48" s="1310">
        <v>138.6</v>
      </c>
      <c r="N48" s="1296">
        <f>+M48/M$42*100</f>
        <v>22.340425531914892</v>
      </c>
      <c r="O48" s="1083"/>
      <c r="P48" s="1121"/>
    </row>
    <row r="49" spans="1:16" s="1124" customFormat="1" ht="14.25" customHeight="1">
      <c r="A49" s="1121"/>
      <c r="B49" s="1154"/>
      <c r="C49" s="783"/>
      <c r="D49" s="1297" t="s">
        <v>72</v>
      </c>
      <c r="E49" s="1312">
        <v>81.7</v>
      </c>
      <c r="F49" s="1293">
        <f>+E49/E48*100</f>
        <v>45.540691192865104</v>
      </c>
      <c r="G49" s="1312">
        <v>74</v>
      </c>
      <c r="H49" s="1293">
        <f>+G49/G48*100</f>
        <v>46.511627906976742</v>
      </c>
      <c r="I49" s="1312">
        <v>72.7</v>
      </c>
      <c r="J49" s="1293">
        <f>+I49/I48*100</f>
        <v>45.409119300437226</v>
      </c>
      <c r="K49" s="1312">
        <v>73.8</v>
      </c>
      <c r="L49" s="1293">
        <f>+K49/K48*100</f>
        <v>46.2406015037594</v>
      </c>
      <c r="M49" s="1313">
        <v>70</v>
      </c>
      <c r="N49" s="1294">
        <f>+M49/M48*100</f>
        <v>50.505050505050505</v>
      </c>
      <c r="O49" s="1083"/>
      <c r="P49" s="1121"/>
    </row>
    <row r="50" spans="1:16" s="1124" customFormat="1" ht="14.25" customHeight="1">
      <c r="A50" s="1121"/>
      <c r="B50" s="1154"/>
      <c r="C50" s="783"/>
      <c r="D50" s="1297" t="s">
        <v>71</v>
      </c>
      <c r="E50" s="1311">
        <v>97.7</v>
      </c>
      <c r="F50" s="1293">
        <f>+E50/E48*100</f>
        <v>54.459308807134896</v>
      </c>
      <c r="G50" s="1312">
        <v>85.1</v>
      </c>
      <c r="H50" s="1293">
        <f>+G50/G48*100</f>
        <v>53.488372093023251</v>
      </c>
      <c r="I50" s="1312">
        <v>87.4</v>
      </c>
      <c r="J50" s="1293">
        <f>+I50/I48*100</f>
        <v>54.590880699562781</v>
      </c>
      <c r="K50" s="1312">
        <v>85.8</v>
      </c>
      <c r="L50" s="1293">
        <f>+K50/K48*100</f>
        <v>53.759398496240607</v>
      </c>
      <c r="M50" s="1313">
        <v>68.7</v>
      </c>
      <c r="N50" s="1294">
        <f>+M50/M48*100</f>
        <v>49.567099567099568</v>
      </c>
      <c r="O50" s="1083"/>
      <c r="P50" s="1121"/>
    </row>
    <row r="51" spans="1:16" s="1124" customFormat="1" ht="18.75" customHeight="1">
      <c r="A51" s="1121"/>
      <c r="B51" s="1154"/>
      <c r="C51" s="780" t="s">
        <v>634</v>
      </c>
      <c r="D51" s="786"/>
      <c r="E51" s="1308">
        <v>167.2</v>
      </c>
      <c r="F51" s="1295">
        <f>+E51/E$42*100</f>
        <v>22.93867471532446</v>
      </c>
      <c r="G51" s="1309">
        <v>161.1</v>
      </c>
      <c r="H51" s="1295">
        <f>+G51/G$42*100</f>
        <v>23.385106691827552</v>
      </c>
      <c r="I51" s="1309">
        <v>163.19999999999999</v>
      </c>
      <c r="J51" s="1295">
        <f>+I51/I$42*100</f>
        <v>23.371043963912356</v>
      </c>
      <c r="K51" s="1309">
        <v>168.1</v>
      </c>
      <c r="L51" s="1295">
        <f>+K51/K$42*100</f>
        <v>23.579744704727172</v>
      </c>
      <c r="M51" s="1310">
        <v>142.5</v>
      </c>
      <c r="N51" s="1296">
        <f>+M51/M$42*100</f>
        <v>22.969052224371374</v>
      </c>
      <c r="O51" s="1083"/>
      <c r="P51" s="1121"/>
    </row>
    <row r="52" spans="1:16" s="1124" customFormat="1" ht="14.25" customHeight="1">
      <c r="A52" s="1121"/>
      <c r="B52" s="1154"/>
      <c r="C52" s="783"/>
      <c r="D52" s="1297" t="s">
        <v>72</v>
      </c>
      <c r="E52" s="1312">
        <v>71.400000000000006</v>
      </c>
      <c r="F52" s="1293">
        <f>+E52/E51*100</f>
        <v>42.703349282296656</v>
      </c>
      <c r="G52" s="1312">
        <v>67.099999999999994</v>
      </c>
      <c r="H52" s="1293">
        <f>+G52/G51*100</f>
        <v>41.651148355058972</v>
      </c>
      <c r="I52" s="1312">
        <v>78.7</v>
      </c>
      <c r="J52" s="1293">
        <f>+I52/I51*100</f>
        <v>48.223039215686278</v>
      </c>
      <c r="K52" s="1312">
        <v>80.400000000000006</v>
      </c>
      <c r="L52" s="1293">
        <f>+K52/K51*100</f>
        <v>47.828673408685312</v>
      </c>
      <c r="M52" s="1313">
        <v>68.400000000000006</v>
      </c>
      <c r="N52" s="1294">
        <f>+M52/M51*100</f>
        <v>48.000000000000007</v>
      </c>
      <c r="O52" s="1083"/>
      <c r="P52" s="1121"/>
    </row>
    <row r="53" spans="1:16" s="1124" customFormat="1" ht="14.25" customHeight="1">
      <c r="A53" s="1121"/>
      <c r="B53" s="1154"/>
      <c r="C53" s="783"/>
      <c r="D53" s="1297" t="s">
        <v>71</v>
      </c>
      <c r="E53" s="1312">
        <v>95.8</v>
      </c>
      <c r="F53" s="1293">
        <f>+E53/E51*100</f>
        <v>57.296650717703358</v>
      </c>
      <c r="G53" s="1312">
        <v>94</v>
      </c>
      <c r="H53" s="1293">
        <f>+G53/G51*100</f>
        <v>58.348851644941035</v>
      </c>
      <c r="I53" s="1312">
        <v>84.5</v>
      </c>
      <c r="J53" s="1293">
        <f>+I53/I51*100</f>
        <v>51.776960784313729</v>
      </c>
      <c r="K53" s="1312">
        <v>87.8</v>
      </c>
      <c r="L53" s="1293">
        <f>+K53/K51*100</f>
        <v>52.230814991076734</v>
      </c>
      <c r="M53" s="1313">
        <v>74.099999999999994</v>
      </c>
      <c r="N53" s="1294">
        <f>+M53/M51*100</f>
        <v>51.999999999999993</v>
      </c>
      <c r="O53" s="1083"/>
      <c r="P53" s="1121"/>
    </row>
    <row r="54" spans="1:16" s="1124" customFormat="1" ht="18.75" customHeight="1">
      <c r="A54" s="1121"/>
      <c r="B54" s="1154"/>
      <c r="C54" s="780" t="s">
        <v>163</v>
      </c>
      <c r="D54" s="786"/>
      <c r="E54" s="1309">
        <v>253</v>
      </c>
      <c r="F54" s="1295">
        <f>+E54/E$42*100</f>
        <v>34.709836740293589</v>
      </c>
      <c r="G54" s="1309">
        <v>239.5</v>
      </c>
      <c r="H54" s="1295">
        <f>+G54/G$42*100</f>
        <v>34.765568297285526</v>
      </c>
      <c r="I54" s="1309">
        <v>249.3</v>
      </c>
      <c r="J54" s="1295">
        <f>+I54/I$42*100</f>
        <v>35.70098811399113</v>
      </c>
      <c r="K54" s="1309">
        <v>258.2</v>
      </c>
      <c r="L54" s="1295">
        <f>+K54/K$42*100</f>
        <v>36.218263431056243</v>
      </c>
      <c r="M54" s="1310">
        <v>234.6</v>
      </c>
      <c r="N54" s="1296">
        <f>+M54/M$42*100</f>
        <v>37.814313346228239</v>
      </c>
      <c r="O54" s="1083"/>
      <c r="P54" s="1121"/>
    </row>
    <row r="55" spans="1:16" s="1124" customFormat="1" ht="14.25" customHeight="1">
      <c r="A55" s="1121"/>
      <c r="B55" s="1154"/>
      <c r="C55" s="783"/>
      <c r="D55" s="1297" t="s">
        <v>72</v>
      </c>
      <c r="E55" s="1312">
        <v>142.6</v>
      </c>
      <c r="F55" s="1293">
        <f>+E55/E54*100</f>
        <v>56.36363636363636</v>
      </c>
      <c r="G55" s="1312">
        <v>127.3</v>
      </c>
      <c r="H55" s="1293">
        <f>+G55/G54*100</f>
        <v>53.152400835073067</v>
      </c>
      <c r="I55" s="1312">
        <v>135.19999999999999</v>
      </c>
      <c r="J55" s="1293">
        <f>+I55/I54*100</f>
        <v>54.231849177697541</v>
      </c>
      <c r="K55" s="1312">
        <v>136.30000000000001</v>
      </c>
      <c r="L55" s="1293">
        <f>+K55/K54*100</f>
        <v>52.78853601859025</v>
      </c>
      <c r="M55" s="1313">
        <v>129.4</v>
      </c>
      <c r="N55" s="1294">
        <f>+M55/M54*100</f>
        <v>55.157715260017056</v>
      </c>
      <c r="O55" s="1083"/>
      <c r="P55" s="1121"/>
    </row>
    <row r="56" spans="1:16" s="1124" customFormat="1" ht="14.25" customHeight="1">
      <c r="A56" s="1121"/>
      <c r="B56" s="1154"/>
      <c r="C56" s="783"/>
      <c r="D56" s="1297" t="s">
        <v>71</v>
      </c>
      <c r="E56" s="1312">
        <v>110.4</v>
      </c>
      <c r="F56" s="1293">
        <f>+E56/E54*100</f>
        <v>43.63636363636364</v>
      </c>
      <c r="G56" s="1312">
        <v>112.2</v>
      </c>
      <c r="H56" s="1293">
        <f>+G56/G54*100</f>
        <v>46.847599164926933</v>
      </c>
      <c r="I56" s="1312">
        <v>114.1</v>
      </c>
      <c r="J56" s="1293">
        <f>+I56/I54*100</f>
        <v>45.768150822302445</v>
      </c>
      <c r="K56" s="1312">
        <v>121.9</v>
      </c>
      <c r="L56" s="1293">
        <f>+K56/K54*100</f>
        <v>47.211463981409764</v>
      </c>
      <c r="M56" s="1313">
        <v>105.2</v>
      </c>
      <c r="N56" s="1294">
        <f>+M56/M54*100</f>
        <v>44.842284739982951</v>
      </c>
      <c r="O56" s="1083"/>
      <c r="P56" s="1121"/>
    </row>
    <row r="57" spans="1:16" s="860" customFormat="1" ht="12" customHeight="1">
      <c r="A57" s="890"/>
      <c r="B57" s="891"/>
      <c r="C57" s="892" t="s">
        <v>448</v>
      </c>
      <c r="D57" s="893"/>
      <c r="E57" s="894"/>
      <c r="F57" s="1103"/>
      <c r="G57" s="894"/>
      <c r="H57" s="1103"/>
      <c r="I57" s="894"/>
      <c r="J57" s="1103"/>
      <c r="K57" s="894"/>
      <c r="L57" s="1103"/>
      <c r="M57" s="894"/>
      <c r="N57" s="1103"/>
      <c r="O57" s="895"/>
      <c r="P57" s="886"/>
    </row>
    <row r="58" spans="1:16" s="1157" customFormat="1" ht="13.5" customHeight="1">
      <c r="A58" s="1155"/>
      <c r="B58" s="1100"/>
      <c r="C58" s="1104" t="s">
        <v>441</v>
      </c>
      <c r="D58" s="783"/>
      <c r="E58" s="1392" t="s">
        <v>88</v>
      </c>
      <c r="F58" s="1392"/>
      <c r="G58" s="1392"/>
      <c r="H58" s="1392"/>
      <c r="I58" s="1392"/>
      <c r="J58" s="1392"/>
      <c r="K58" s="1392"/>
      <c r="L58" s="1392"/>
      <c r="M58" s="1392"/>
      <c r="N58" s="1392"/>
      <c r="O58" s="1156"/>
      <c r="P58" s="1155"/>
    </row>
    <row r="59" spans="1:16" ht="13.5" customHeight="1">
      <c r="A59" s="1064"/>
      <c r="B59" s="1158">
        <v>8</v>
      </c>
      <c r="C59" s="1355">
        <v>42186</v>
      </c>
      <c r="D59" s="1355"/>
      <c r="E59" s="1059"/>
      <c r="F59" s="1059"/>
      <c r="G59" s="1059"/>
      <c r="H59" s="1059"/>
      <c r="I59" s="1059"/>
      <c r="J59" s="1059"/>
      <c r="K59" s="1059"/>
      <c r="L59" s="1059"/>
      <c r="M59" s="1059"/>
      <c r="N59" s="1059"/>
      <c r="O59" s="1159"/>
      <c r="P59" s="1064"/>
    </row>
  </sheetData>
  <mergeCells count="163">
    <mergeCell ref="C8:D8"/>
    <mergeCell ref="E8:F8"/>
    <mergeCell ref="G8:H8"/>
    <mergeCell ref="I8:J8"/>
    <mergeCell ref="K8:L8"/>
    <mergeCell ref="M8:N8"/>
    <mergeCell ref="I1:N1"/>
    <mergeCell ref="M3:N3"/>
    <mergeCell ref="C4:N4"/>
    <mergeCell ref="C5:D6"/>
    <mergeCell ref="E7:F7"/>
    <mergeCell ref="G7:H7"/>
    <mergeCell ref="I7:J7"/>
    <mergeCell ref="K7:L7"/>
    <mergeCell ref="M7:N7"/>
    <mergeCell ref="E9:F9"/>
    <mergeCell ref="G9:H9"/>
    <mergeCell ref="I9:J9"/>
    <mergeCell ref="K9:L9"/>
    <mergeCell ref="M9:N9"/>
    <mergeCell ref="E10:F10"/>
    <mergeCell ref="G10:H10"/>
    <mergeCell ref="I10:J10"/>
    <mergeCell ref="K10:L10"/>
    <mergeCell ref="M10:N10"/>
    <mergeCell ref="E11:F11"/>
    <mergeCell ref="G11:H11"/>
    <mergeCell ref="I11:J11"/>
    <mergeCell ref="K11:L11"/>
    <mergeCell ref="M11:N11"/>
    <mergeCell ref="E12:F12"/>
    <mergeCell ref="G12:H12"/>
    <mergeCell ref="I12:J12"/>
    <mergeCell ref="K12:L12"/>
    <mergeCell ref="M12:N12"/>
    <mergeCell ref="M15:N15"/>
    <mergeCell ref="E16:F16"/>
    <mergeCell ref="G16:H16"/>
    <mergeCell ref="I16:J16"/>
    <mergeCell ref="K16:L16"/>
    <mergeCell ref="M16:N16"/>
    <mergeCell ref="E13:F13"/>
    <mergeCell ref="G13:H13"/>
    <mergeCell ref="I13:J13"/>
    <mergeCell ref="K13:L13"/>
    <mergeCell ref="M13:N13"/>
    <mergeCell ref="E14:F14"/>
    <mergeCell ref="G14:H14"/>
    <mergeCell ref="I14:J14"/>
    <mergeCell ref="K14:L14"/>
    <mergeCell ref="M14:N14"/>
    <mergeCell ref="C18:D18"/>
    <mergeCell ref="E18:F18"/>
    <mergeCell ref="G18:H18"/>
    <mergeCell ref="I18:J18"/>
    <mergeCell ref="K18:L18"/>
    <mergeCell ref="E15:F15"/>
    <mergeCell ref="G15:H15"/>
    <mergeCell ref="I15:J15"/>
    <mergeCell ref="K15:L15"/>
    <mergeCell ref="M18:N18"/>
    <mergeCell ref="E19:F19"/>
    <mergeCell ref="G19:H19"/>
    <mergeCell ref="I19:J19"/>
    <mergeCell ref="K19:L19"/>
    <mergeCell ref="M19:N19"/>
    <mergeCell ref="E17:F17"/>
    <mergeCell ref="G17:H17"/>
    <mergeCell ref="I17:J17"/>
    <mergeCell ref="K17:L17"/>
    <mergeCell ref="M17:N17"/>
    <mergeCell ref="E20:F20"/>
    <mergeCell ref="G20:H20"/>
    <mergeCell ref="I20:J20"/>
    <mergeCell ref="K20:L20"/>
    <mergeCell ref="M20:N20"/>
    <mergeCell ref="E21:F21"/>
    <mergeCell ref="G21:H21"/>
    <mergeCell ref="I21:J21"/>
    <mergeCell ref="K21:L21"/>
    <mergeCell ref="M21:N21"/>
    <mergeCell ref="E22:F22"/>
    <mergeCell ref="G22:H22"/>
    <mergeCell ref="I22:J22"/>
    <mergeCell ref="K22:L22"/>
    <mergeCell ref="M22:N22"/>
    <mergeCell ref="E23:F23"/>
    <mergeCell ref="G23:H23"/>
    <mergeCell ref="I23:J23"/>
    <mergeCell ref="K23:L23"/>
    <mergeCell ref="M23:N23"/>
    <mergeCell ref="E24:F24"/>
    <mergeCell ref="G24:H24"/>
    <mergeCell ref="I24:J24"/>
    <mergeCell ref="K24:L24"/>
    <mergeCell ref="M24:N24"/>
    <mergeCell ref="E25:F25"/>
    <mergeCell ref="G25:H25"/>
    <mergeCell ref="I25:J25"/>
    <mergeCell ref="K25:L25"/>
    <mergeCell ref="M25:N25"/>
    <mergeCell ref="E26:F26"/>
    <mergeCell ref="G26:H26"/>
    <mergeCell ref="I26:J26"/>
    <mergeCell ref="K26:L26"/>
    <mergeCell ref="M26:N26"/>
    <mergeCell ref="E27:F27"/>
    <mergeCell ref="G27:H27"/>
    <mergeCell ref="I27:J27"/>
    <mergeCell ref="K27:L27"/>
    <mergeCell ref="M27:N27"/>
    <mergeCell ref="E28:F28"/>
    <mergeCell ref="G28:H28"/>
    <mergeCell ref="I28:J28"/>
    <mergeCell ref="K28:L28"/>
    <mergeCell ref="M28:N28"/>
    <mergeCell ref="E29:F29"/>
    <mergeCell ref="G29:H29"/>
    <mergeCell ref="I29:J29"/>
    <mergeCell ref="K29:L29"/>
    <mergeCell ref="M29:N29"/>
    <mergeCell ref="C32:D32"/>
    <mergeCell ref="E32:F32"/>
    <mergeCell ref="G32:H32"/>
    <mergeCell ref="I32:J32"/>
    <mergeCell ref="K32:L32"/>
    <mergeCell ref="M32:N32"/>
    <mergeCell ref="E30:F30"/>
    <mergeCell ref="G30:H30"/>
    <mergeCell ref="I30:J30"/>
    <mergeCell ref="K30:L30"/>
    <mergeCell ref="M30:N30"/>
    <mergeCell ref="E31:F31"/>
    <mergeCell ref="G31:H31"/>
    <mergeCell ref="I31:J31"/>
    <mergeCell ref="K31:L31"/>
    <mergeCell ref="M31:N31"/>
    <mergeCell ref="E35:F35"/>
    <mergeCell ref="G35:H35"/>
    <mergeCell ref="I35:J35"/>
    <mergeCell ref="K35:L35"/>
    <mergeCell ref="M35:N35"/>
    <mergeCell ref="M36:N36"/>
    <mergeCell ref="E33:F33"/>
    <mergeCell ref="G33:H33"/>
    <mergeCell ref="I33:J33"/>
    <mergeCell ref="K33:L33"/>
    <mergeCell ref="M33:N33"/>
    <mergeCell ref="E34:F34"/>
    <mergeCell ref="G34:H34"/>
    <mergeCell ref="I34:J34"/>
    <mergeCell ref="K34:L34"/>
    <mergeCell ref="M34:N34"/>
    <mergeCell ref="C42:D42"/>
    <mergeCell ref="E58:N58"/>
    <mergeCell ref="C59:D59"/>
    <mergeCell ref="C37:N37"/>
    <mergeCell ref="C38:D39"/>
    <mergeCell ref="E40:F40"/>
    <mergeCell ref="G40:H40"/>
    <mergeCell ref="I40:J40"/>
    <mergeCell ref="K40:L40"/>
    <mergeCell ref="M40:N40"/>
  </mergeCells>
  <conditionalFormatting sqref="E7:N7 E40:N40">
    <cfRule type="cellIs" dxfId="13" priority="2"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sheetPr>
    <tabColor theme="5"/>
  </sheetPr>
  <dimension ref="A1:P67"/>
  <sheetViews>
    <sheetView showRuler="0" zoomScaleNormal="100" workbookViewId="0"/>
  </sheetViews>
  <sheetFormatPr defaultRowHeight="12.75"/>
  <cols>
    <col min="1" max="1" width="1" style="1063" customWidth="1"/>
    <col min="2" max="2" width="2.5703125" style="1063" customWidth="1"/>
    <col min="3" max="3" width="1" style="1063" customWidth="1"/>
    <col min="4" max="4" width="32.42578125" style="1063" customWidth="1"/>
    <col min="5" max="5" width="7.42578125" style="1063" customWidth="1"/>
    <col min="6" max="6" width="5.140625" style="1063" customWidth="1"/>
    <col min="7" max="7" width="7.42578125" style="1063" customWidth="1"/>
    <col min="8" max="8" width="5.140625" style="1063" customWidth="1"/>
    <col min="9" max="9" width="7.42578125" style="1063" customWidth="1"/>
    <col min="10" max="10" width="5.140625" style="1063" customWidth="1"/>
    <col min="11" max="11" width="7.42578125" style="1063" customWidth="1"/>
    <col min="12" max="12" width="5.140625" style="1063" customWidth="1"/>
    <col min="13" max="13" width="7.42578125" style="1063" customWidth="1"/>
    <col min="14" max="14" width="5.140625" style="1063" customWidth="1"/>
    <col min="15" max="15" width="2.5703125" style="1063" customWidth="1"/>
    <col min="16" max="16" width="1" style="1063" customWidth="1"/>
    <col min="17" max="16384" width="9.140625" style="1063"/>
  </cols>
  <sheetData>
    <row r="1" spans="1:16" ht="13.5" customHeight="1">
      <c r="A1" s="1064"/>
      <c r="B1" s="1135"/>
      <c r="C1" s="1135"/>
      <c r="D1" s="1135"/>
      <c r="E1" s="1059"/>
      <c r="F1" s="1059"/>
      <c r="G1" s="1059"/>
      <c r="H1" s="1059"/>
      <c r="I1" s="1404" t="s">
        <v>337</v>
      </c>
      <c r="J1" s="1404"/>
      <c r="K1" s="1404"/>
      <c r="L1" s="1404"/>
      <c r="M1" s="1404"/>
      <c r="N1" s="1404"/>
      <c r="O1" s="1136"/>
      <c r="P1" s="1159"/>
    </row>
    <row r="2" spans="1:16" ht="6" customHeight="1">
      <c r="A2" s="1064"/>
      <c r="B2" s="1137"/>
      <c r="C2" s="1109"/>
      <c r="D2" s="1109"/>
      <c r="E2" s="1111"/>
      <c r="F2" s="1111"/>
      <c r="G2" s="1111"/>
      <c r="H2" s="1111"/>
      <c r="I2" s="1065"/>
      <c r="J2" s="1065"/>
      <c r="K2" s="1065"/>
      <c r="L2" s="1065"/>
      <c r="M2" s="1065"/>
      <c r="N2" s="1138"/>
      <c r="O2" s="1059"/>
      <c r="P2" s="1064"/>
    </row>
    <row r="3" spans="1:16" ht="10.5" customHeight="1" thickBot="1">
      <c r="A3" s="1064"/>
      <c r="B3" s="1139"/>
      <c r="C3" s="1140"/>
      <c r="D3" s="1141"/>
      <c r="E3" s="1142"/>
      <c r="F3" s="1142"/>
      <c r="G3" s="1142"/>
      <c r="H3" s="1142"/>
      <c r="I3" s="1059"/>
      <c r="J3" s="1059"/>
      <c r="K3" s="1059"/>
      <c r="L3" s="1059"/>
      <c r="M3" s="1364" t="s">
        <v>73</v>
      </c>
      <c r="N3" s="1364"/>
      <c r="O3" s="1059"/>
      <c r="P3" s="1064"/>
    </row>
    <row r="4" spans="1:16" s="1074" customFormat="1" ht="13.5" customHeight="1" thickBot="1">
      <c r="A4" s="1069"/>
      <c r="B4" s="1070"/>
      <c r="C4" s="1143" t="s">
        <v>184</v>
      </c>
      <c r="D4" s="1072"/>
      <c r="E4" s="1072"/>
      <c r="F4" s="1072"/>
      <c r="G4" s="1072"/>
      <c r="H4" s="1072"/>
      <c r="I4" s="1072"/>
      <c r="J4" s="1072"/>
      <c r="K4" s="1072"/>
      <c r="L4" s="1072"/>
      <c r="M4" s="1072"/>
      <c r="N4" s="1073"/>
      <c r="O4" s="1059"/>
      <c r="P4" s="1069"/>
    </row>
    <row r="5" spans="1:16" ht="3.75" customHeight="1">
      <c r="A5" s="1064"/>
      <c r="B5" s="1066"/>
      <c r="C5" s="1359" t="s">
        <v>160</v>
      </c>
      <c r="D5" s="1360"/>
      <c r="E5" s="1095"/>
      <c r="F5" s="1095"/>
      <c r="G5" s="1095"/>
      <c r="H5" s="1095"/>
      <c r="I5" s="1095"/>
      <c r="J5" s="1095"/>
      <c r="K5" s="1067"/>
      <c r="L5" s="1144"/>
      <c r="M5" s="1144"/>
      <c r="N5" s="1144"/>
      <c r="O5" s="1059"/>
      <c r="P5" s="1064"/>
    </row>
    <row r="6" spans="1:16" ht="12.75" customHeight="1">
      <c r="A6" s="1064"/>
      <c r="B6" s="1066"/>
      <c r="C6" s="1360"/>
      <c r="D6" s="1360"/>
      <c r="E6" s="1077" t="s">
        <v>34</v>
      </c>
      <c r="F6" s="1078" t="s">
        <v>34</v>
      </c>
      <c r="G6" s="1077" t="s">
        <v>641</v>
      </c>
      <c r="H6" s="1078" t="s">
        <v>34</v>
      </c>
      <c r="I6" s="1079"/>
      <c r="J6" s="1078" t="s">
        <v>34</v>
      </c>
      <c r="K6" s="1080" t="s">
        <v>34</v>
      </c>
      <c r="L6" s="1081" t="s">
        <v>642</v>
      </c>
      <c r="M6" s="1081" t="s">
        <v>34</v>
      </c>
      <c r="N6" s="1082"/>
      <c r="O6" s="1059"/>
      <c r="P6" s="1069"/>
    </row>
    <row r="7" spans="1:16" ht="12.75" customHeight="1">
      <c r="A7" s="1064"/>
      <c r="B7" s="1066"/>
      <c r="C7" s="1122"/>
      <c r="D7" s="1122"/>
      <c r="E7" s="1362" t="s">
        <v>680</v>
      </c>
      <c r="F7" s="1362"/>
      <c r="G7" s="1362" t="s">
        <v>681</v>
      </c>
      <c r="H7" s="1362"/>
      <c r="I7" s="1362" t="s">
        <v>682</v>
      </c>
      <c r="J7" s="1362"/>
      <c r="K7" s="1362" t="s">
        <v>683</v>
      </c>
      <c r="L7" s="1362"/>
      <c r="M7" s="1362" t="s">
        <v>680</v>
      </c>
      <c r="N7" s="1362"/>
      <c r="O7" s="1088"/>
      <c r="P7" s="1064"/>
    </row>
    <row r="8" spans="1:16" s="1086" customFormat="1" ht="17.25" customHeight="1">
      <c r="A8" s="1084"/>
      <c r="B8" s="1085"/>
      <c r="C8" s="1354" t="s">
        <v>185</v>
      </c>
      <c r="D8" s="1354"/>
      <c r="E8" s="1399">
        <v>728.9</v>
      </c>
      <c r="F8" s="1399"/>
      <c r="G8" s="1399">
        <v>688.9</v>
      </c>
      <c r="H8" s="1399"/>
      <c r="I8" s="1399">
        <v>698.3</v>
      </c>
      <c r="J8" s="1399"/>
      <c r="K8" s="1399">
        <v>712.9</v>
      </c>
      <c r="L8" s="1399"/>
      <c r="M8" s="1400">
        <v>620.4</v>
      </c>
      <c r="N8" s="1400"/>
      <c r="O8" s="1090"/>
      <c r="P8" s="1084"/>
    </row>
    <row r="9" spans="1:16" ht="12" customHeight="1">
      <c r="A9" s="1064"/>
      <c r="B9" s="1066"/>
      <c r="C9" s="780" t="s">
        <v>72</v>
      </c>
      <c r="D9" s="1087"/>
      <c r="E9" s="1401">
        <v>363.5</v>
      </c>
      <c r="F9" s="1401"/>
      <c r="G9" s="1401">
        <v>330.1</v>
      </c>
      <c r="H9" s="1401"/>
      <c r="I9" s="1401">
        <v>349.5</v>
      </c>
      <c r="J9" s="1401"/>
      <c r="K9" s="1401">
        <v>346.8</v>
      </c>
      <c r="L9" s="1401"/>
      <c r="M9" s="1402">
        <v>318.8</v>
      </c>
      <c r="N9" s="1402"/>
      <c r="O9" s="1088"/>
      <c r="P9" s="1064"/>
    </row>
    <row r="10" spans="1:16" ht="12" customHeight="1">
      <c r="A10" s="1064"/>
      <c r="B10" s="1066"/>
      <c r="C10" s="780" t="s">
        <v>71</v>
      </c>
      <c r="D10" s="1087"/>
      <c r="E10" s="1401">
        <v>365.5</v>
      </c>
      <c r="F10" s="1401"/>
      <c r="G10" s="1401">
        <v>358.8</v>
      </c>
      <c r="H10" s="1401"/>
      <c r="I10" s="1401">
        <v>348.7</v>
      </c>
      <c r="J10" s="1401"/>
      <c r="K10" s="1401">
        <v>366.1</v>
      </c>
      <c r="L10" s="1401"/>
      <c r="M10" s="1402">
        <v>301.60000000000002</v>
      </c>
      <c r="N10" s="1402"/>
      <c r="O10" s="1088"/>
      <c r="P10" s="1064"/>
    </row>
    <row r="11" spans="1:16" ht="17.25" customHeight="1">
      <c r="A11" s="1064"/>
      <c r="B11" s="1066"/>
      <c r="C11" s="780" t="s">
        <v>161</v>
      </c>
      <c r="D11" s="1087"/>
      <c r="E11" s="1401">
        <v>129.30000000000001</v>
      </c>
      <c r="F11" s="1401"/>
      <c r="G11" s="1401">
        <v>129.19999999999999</v>
      </c>
      <c r="H11" s="1401"/>
      <c r="I11" s="1401">
        <v>125.6</v>
      </c>
      <c r="J11" s="1401"/>
      <c r="K11" s="1401">
        <v>127</v>
      </c>
      <c r="L11" s="1401"/>
      <c r="M11" s="1402">
        <v>104.7</v>
      </c>
      <c r="N11" s="1402"/>
      <c r="O11" s="1088"/>
      <c r="P11" s="1064"/>
    </row>
    <row r="12" spans="1:16" ht="12.75" customHeight="1">
      <c r="A12" s="1064"/>
      <c r="B12" s="1066"/>
      <c r="C12" s="780" t="s">
        <v>162</v>
      </c>
      <c r="D12" s="1087"/>
      <c r="E12" s="1401">
        <v>346.6</v>
      </c>
      <c r="F12" s="1401"/>
      <c r="G12" s="1401">
        <v>320.2</v>
      </c>
      <c r="H12" s="1401"/>
      <c r="I12" s="1401">
        <v>323.3</v>
      </c>
      <c r="J12" s="1401"/>
      <c r="K12" s="1401">
        <v>327.7</v>
      </c>
      <c r="L12" s="1401"/>
      <c r="M12" s="1402">
        <v>281.10000000000002</v>
      </c>
      <c r="N12" s="1402"/>
      <c r="O12" s="1088"/>
      <c r="P12" s="1064"/>
    </row>
    <row r="13" spans="1:16" ht="12.75" customHeight="1">
      <c r="A13" s="1064"/>
      <c r="B13" s="1066"/>
      <c r="C13" s="780" t="s">
        <v>163</v>
      </c>
      <c r="D13" s="1087"/>
      <c r="E13" s="1401">
        <v>253</v>
      </c>
      <c r="F13" s="1401"/>
      <c r="G13" s="1401">
        <v>239.5</v>
      </c>
      <c r="H13" s="1401"/>
      <c r="I13" s="1401">
        <v>249.3</v>
      </c>
      <c r="J13" s="1401"/>
      <c r="K13" s="1401">
        <v>258.2</v>
      </c>
      <c r="L13" s="1401"/>
      <c r="M13" s="1402">
        <v>234.6</v>
      </c>
      <c r="N13" s="1402"/>
      <c r="O13" s="1088"/>
      <c r="P13" s="1064"/>
    </row>
    <row r="14" spans="1:16" ht="17.25" customHeight="1">
      <c r="A14" s="1064"/>
      <c r="B14" s="1066"/>
      <c r="C14" s="780" t="s">
        <v>186</v>
      </c>
      <c r="D14" s="1087"/>
      <c r="E14" s="1401">
        <v>89.3</v>
      </c>
      <c r="F14" s="1401"/>
      <c r="G14" s="1401">
        <v>93.3</v>
      </c>
      <c r="H14" s="1401"/>
      <c r="I14" s="1401">
        <v>82.8</v>
      </c>
      <c r="J14" s="1401"/>
      <c r="K14" s="1401">
        <v>77.400000000000006</v>
      </c>
      <c r="L14" s="1401"/>
      <c r="M14" s="1402">
        <v>70.7</v>
      </c>
      <c r="N14" s="1402"/>
      <c r="O14" s="1088"/>
      <c r="P14" s="1064"/>
    </row>
    <row r="15" spans="1:16" ht="12" customHeight="1">
      <c r="A15" s="1064"/>
      <c r="B15" s="1066"/>
      <c r="C15" s="780" t="s">
        <v>187</v>
      </c>
      <c r="D15" s="1087"/>
      <c r="E15" s="1401">
        <v>639.6</v>
      </c>
      <c r="F15" s="1401"/>
      <c r="G15" s="1401">
        <v>595.6</v>
      </c>
      <c r="H15" s="1401"/>
      <c r="I15" s="1401">
        <v>615.5</v>
      </c>
      <c r="J15" s="1401"/>
      <c r="K15" s="1401">
        <v>635.5</v>
      </c>
      <c r="L15" s="1401"/>
      <c r="M15" s="1402">
        <v>549.70000000000005</v>
      </c>
      <c r="N15" s="1402"/>
      <c r="O15" s="1088"/>
      <c r="P15" s="1064"/>
    </row>
    <row r="16" spans="1:16" ht="17.25" customHeight="1">
      <c r="A16" s="1064"/>
      <c r="B16" s="1066"/>
      <c r="C16" s="780" t="s">
        <v>188</v>
      </c>
      <c r="D16" s="1087"/>
      <c r="E16" s="1401">
        <v>237.6</v>
      </c>
      <c r="F16" s="1401"/>
      <c r="G16" s="1401">
        <v>227.9</v>
      </c>
      <c r="H16" s="1401"/>
      <c r="I16" s="1401">
        <v>248.2</v>
      </c>
      <c r="J16" s="1401"/>
      <c r="K16" s="1401">
        <v>253</v>
      </c>
      <c r="L16" s="1401"/>
      <c r="M16" s="1402">
        <v>223.4</v>
      </c>
      <c r="N16" s="1402"/>
      <c r="O16" s="1088"/>
      <c r="P16" s="1064"/>
    </row>
    <row r="17" spans="1:16" ht="12" customHeight="1">
      <c r="A17" s="1064"/>
      <c r="B17" s="1066"/>
      <c r="C17" s="780" t="s">
        <v>189</v>
      </c>
      <c r="D17" s="1087"/>
      <c r="E17" s="1401">
        <v>491.3</v>
      </c>
      <c r="F17" s="1401"/>
      <c r="G17" s="1401">
        <v>460.9</v>
      </c>
      <c r="H17" s="1401"/>
      <c r="I17" s="1401">
        <v>450.1</v>
      </c>
      <c r="J17" s="1401"/>
      <c r="K17" s="1401">
        <v>459.9</v>
      </c>
      <c r="L17" s="1401"/>
      <c r="M17" s="1402">
        <v>397</v>
      </c>
      <c r="N17" s="1402"/>
      <c r="O17" s="1088"/>
      <c r="P17" s="1064"/>
    </row>
    <row r="18" spans="1:16" s="1086" customFormat="1" ht="17.25" customHeight="1">
      <c r="A18" s="1084"/>
      <c r="B18" s="1085"/>
      <c r="C18" s="1354" t="s">
        <v>190</v>
      </c>
      <c r="D18" s="1354"/>
      <c r="E18" s="1399">
        <v>13.9</v>
      </c>
      <c r="F18" s="1399"/>
      <c r="G18" s="1399">
        <v>13.1</v>
      </c>
      <c r="H18" s="1399"/>
      <c r="I18" s="1399">
        <v>13.5</v>
      </c>
      <c r="J18" s="1399"/>
      <c r="K18" s="1399">
        <v>13.7</v>
      </c>
      <c r="L18" s="1399"/>
      <c r="M18" s="1400">
        <v>11.9</v>
      </c>
      <c r="N18" s="1400"/>
      <c r="O18" s="1090"/>
      <c r="P18" s="1084"/>
    </row>
    <row r="19" spans="1:16" ht="12" customHeight="1">
      <c r="A19" s="1064"/>
      <c r="B19" s="1066"/>
      <c r="C19" s="780" t="s">
        <v>72</v>
      </c>
      <c r="D19" s="1087"/>
      <c r="E19" s="1401">
        <v>13.5</v>
      </c>
      <c r="F19" s="1401"/>
      <c r="G19" s="1401">
        <v>12.3</v>
      </c>
      <c r="H19" s="1401"/>
      <c r="I19" s="1401">
        <v>13.1</v>
      </c>
      <c r="J19" s="1401"/>
      <c r="K19" s="1401">
        <v>13.1</v>
      </c>
      <c r="L19" s="1401"/>
      <c r="M19" s="1402">
        <v>12</v>
      </c>
      <c r="N19" s="1402"/>
      <c r="O19" s="1088"/>
      <c r="P19" s="1064"/>
    </row>
    <row r="20" spans="1:16" ht="12" customHeight="1">
      <c r="A20" s="1064"/>
      <c r="B20" s="1066"/>
      <c r="C20" s="780" t="s">
        <v>71</v>
      </c>
      <c r="D20" s="1087"/>
      <c r="E20" s="1401">
        <v>14.3</v>
      </c>
      <c r="F20" s="1401"/>
      <c r="G20" s="1401">
        <v>14</v>
      </c>
      <c r="H20" s="1401"/>
      <c r="I20" s="1401">
        <v>13.8</v>
      </c>
      <c r="J20" s="1401"/>
      <c r="K20" s="1401">
        <v>14.4</v>
      </c>
      <c r="L20" s="1401"/>
      <c r="M20" s="1402">
        <v>11.8</v>
      </c>
      <c r="N20" s="1402"/>
      <c r="O20" s="1088"/>
      <c r="P20" s="1064"/>
    </row>
    <row r="21" spans="1:16" s="1148" customFormat="1" ht="13.5" customHeight="1">
      <c r="A21" s="1145"/>
      <c r="B21" s="1146"/>
      <c r="C21" s="1199" t="s">
        <v>191</v>
      </c>
      <c r="D21" s="1147"/>
      <c r="E21" s="1397">
        <v>0.80000000000000071</v>
      </c>
      <c r="F21" s="1397"/>
      <c r="G21" s="1397">
        <v>1.6999999999999993</v>
      </c>
      <c r="H21" s="1397"/>
      <c r="I21" s="1397">
        <v>0.70000000000000107</v>
      </c>
      <c r="J21" s="1397"/>
      <c r="K21" s="1397">
        <v>1.3000000000000007</v>
      </c>
      <c r="L21" s="1397"/>
      <c r="M21" s="1398">
        <v>-0.19999999999999929</v>
      </c>
      <c r="N21" s="1398"/>
      <c r="O21" s="1147"/>
      <c r="P21" s="1145"/>
    </row>
    <row r="22" spans="1:16" ht="17.25" customHeight="1">
      <c r="A22" s="1064"/>
      <c r="B22" s="1066"/>
      <c r="C22" s="780" t="s">
        <v>161</v>
      </c>
      <c r="D22" s="1087"/>
      <c r="E22" s="1401">
        <v>35.6</v>
      </c>
      <c r="F22" s="1401"/>
      <c r="G22" s="1401">
        <v>32.200000000000003</v>
      </c>
      <c r="H22" s="1401"/>
      <c r="I22" s="1401">
        <v>34</v>
      </c>
      <c r="J22" s="1401"/>
      <c r="K22" s="1401">
        <v>34.4</v>
      </c>
      <c r="L22" s="1401"/>
      <c r="M22" s="1402">
        <v>29.8</v>
      </c>
      <c r="N22" s="1402"/>
      <c r="O22" s="1088"/>
      <c r="P22" s="1064"/>
    </row>
    <row r="23" spans="1:16" ht="12" customHeight="1">
      <c r="A23" s="1064"/>
      <c r="B23" s="1066"/>
      <c r="C23" s="780" t="s">
        <v>162</v>
      </c>
      <c r="D23" s="1059"/>
      <c r="E23" s="1401">
        <v>13.4</v>
      </c>
      <c r="F23" s="1401"/>
      <c r="G23" s="1401">
        <v>12.5</v>
      </c>
      <c r="H23" s="1401"/>
      <c r="I23" s="1401">
        <v>12.7</v>
      </c>
      <c r="J23" s="1401"/>
      <c r="K23" s="1401">
        <v>12.9</v>
      </c>
      <c r="L23" s="1401"/>
      <c r="M23" s="1402">
        <v>11.1</v>
      </c>
      <c r="N23" s="1402"/>
      <c r="O23" s="1088"/>
      <c r="P23" s="1064"/>
    </row>
    <row r="24" spans="1:16" ht="12" customHeight="1">
      <c r="A24" s="1064"/>
      <c r="B24" s="1066"/>
      <c r="C24" s="780" t="s">
        <v>163</v>
      </c>
      <c r="D24" s="1059"/>
      <c r="E24" s="1401">
        <v>11.1</v>
      </c>
      <c r="F24" s="1401"/>
      <c r="G24" s="1401">
        <v>10.4</v>
      </c>
      <c r="H24" s="1401"/>
      <c r="I24" s="1401">
        <v>11</v>
      </c>
      <c r="J24" s="1401"/>
      <c r="K24" s="1401">
        <v>11.4</v>
      </c>
      <c r="L24" s="1401"/>
      <c r="M24" s="1402">
        <v>10.1</v>
      </c>
      <c r="N24" s="1402"/>
      <c r="O24" s="1088"/>
      <c r="P24" s="1064"/>
    </row>
    <row r="25" spans="1:16" s="1108" customFormat="1" ht="17.25" customHeight="1">
      <c r="A25" s="1149"/>
      <c r="B25" s="1075"/>
      <c r="C25" s="780" t="s">
        <v>192</v>
      </c>
      <c r="D25" s="1087"/>
      <c r="E25" s="1401">
        <v>15</v>
      </c>
      <c r="F25" s="1401"/>
      <c r="G25" s="1401">
        <v>14.3</v>
      </c>
      <c r="H25" s="1401"/>
      <c r="I25" s="1401">
        <v>14.2</v>
      </c>
      <c r="J25" s="1401"/>
      <c r="K25" s="1401">
        <v>14.2</v>
      </c>
      <c r="L25" s="1401"/>
      <c r="M25" s="1402">
        <v>13.4</v>
      </c>
      <c r="N25" s="1402"/>
      <c r="O25" s="1068"/>
      <c r="P25" s="1149"/>
    </row>
    <row r="26" spans="1:16" s="1108" customFormat="1" ht="12" customHeight="1">
      <c r="A26" s="1149"/>
      <c r="B26" s="1075"/>
      <c r="C26" s="780" t="s">
        <v>193</v>
      </c>
      <c r="D26" s="1087"/>
      <c r="E26" s="1401">
        <v>10.4</v>
      </c>
      <c r="F26" s="1401"/>
      <c r="G26" s="1401">
        <v>10.5</v>
      </c>
      <c r="H26" s="1401"/>
      <c r="I26" s="1401">
        <v>10.7</v>
      </c>
      <c r="J26" s="1401"/>
      <c r="K26" s="1401">
        <v>11.1</v>
      </c>
      <c r="L26" s="1401"/>
      <c r="M26" s="1402">
        <v>8.5</v>
      </c>
      <c r="N26" s="1402"/>
      <c r="O26" s="1068"/>
      <c r="P26" s="1149"/>
    </row>
    <row r="27" spans="1:16" s="1108" customFormat="1" ht="12" customHeight="1">
      <c r="A27" s="1149"/>
      <c r="B27" s="1075"/>
      <c r="C27" s="780" t="s">
        <v>194</v>
      </c>
      <c r="D27" s="1087"/>
      <c r="E27" s="1401">
        <v>15.1</v>
      </c>
      <c r="F27" s="1401"/>
      <c r="G27" s="1401">
        <v>14</v>
      </c>
      <c r="H27" s="1401"/>
      <c r="I27" s="1401">
        <v>14</v>
      </c>
      <c r="J27" s="1401"/>
      <c r="K27" s="1401">
        <v>14.2</v>
      </c>
      <c r="L27" s="1401"/>
      <c r="M27" s="1402">
        <v>12.7</v>
      </c>
      <c r="N27" s="1402"/>
      <c r="O27" s="1068"/>
      <c r="P27" s="1149"/>
    </row>
    <row r="28" spans="1:16" s="1108" customFormat="1" ht="12" customHeight="1">
      <c r="A28" s="1149"/>
      <c r="B28" s="1075"/>
      <c r="C28" s="780" t="s">
        <v>195</v>
      </c>
      <c r="D28" s="1087"/>
      <c r="E28" s="1401">
        <v>14</v>
      </c>
      <c r="F28" s="1401"/>
      <c r="G28" s="1401">
        <v>12.6</v>
      </c>
      <c r="H28" s="1401"/>
      <c r="I28" s="1401">
        <v>14.5</v>
      </c>
      <c r="J28" s="1401"/>
      <c r="K28" s="1401">
        <v>15.5</v>
      </c>
      <c r="L28" s="1401"/>
      <c r="M28" s="1402">
        <v>12.6</v>
      </c>
      <c r="N28" s="1402"/>
      <c r="O28" s="1068"/>
      <c r="P28" s="1149"/>
    </row>
    <row r="29" spans="1:16" s="1108" customFormat="1" ht="12" customHeight="1">
      <c r="A29" s="1149"/>
      <c r="B29" s="1075"/>
      <c r="C29" s="780" t="s">
        <v>196</v>
      </c>
      <c r="D29" s="1087"/>
      <c r="E29" s="1401">
        <v>13.5</v>
      </c>
      <c r="F29" s="1401"/>
      <c r="G29" s="1401">
        <v>11.2</v>
      </c>
      <c r="H29" s="1401"/>
      <c r="I29" s="1401">
        <v>14.9</v>
      </c>
      <c r="J29" s="1401"/>
      <c r="K29" s="1401">
        <v>16.399999999999999</v>
      </c>
      <c r="L29" s="1401"/>
      <c r="M29" s="1402">
        <v>10.8</v>
      </c>
      <c r="N29" s="1402"/>
      <c r="O29" s="1068"/>
      <c r="P29" s="1149"/>
    </row>
    <row r="30" spans="1:16" s="1108" customFormat="1" ht="12" customHeight="1">
      <c r="A30" s="1149"/>
      <c r="B30" s="1075"/>
      <c r="C30" s="780" t="s">
        <v>132</v>
      </c>
      <c r="D30" s="1087"/>
      <c r="E30" s="1401">
        <v>16</v>
      </c>
      <c r="F30" s="1401"/>
      <c r="G30" s="1401">
        <v>15.7</v>
      </c>
      <c r="H30" s="1401"/>
      <c r="I30" s="1401">
        <v>15.5</v>
      </c>
      <c r="J30" s="1401"/>
      <c r="K30" s="1401">
        <v>14.9</v>
      </c>
      <c r="L30" s="1401"/>
      <c r="M30" s="1402">
        <v>11.3</v>
      </c>
      <c r="N30" s="1402"/>
      <c r="O30" s="1068"/>
      <c r="P30" s="1149"/>
    </row>
    <row r="31" spans="1:16" s="1108" customFormat="1" ht="12" customHeight="1">
      <c r="A31" s="1149"/>
      <c r="B31" s="1075"/>
      <c r="C31" s="780" t="s">
        <v>133</v>
      </c>
      <c r="D31" s="1087"/>
      <c r="E31" s="1401">
        <v>15.7</v>
      </c>
      <c r="F31" s="1401"/>
      <c r="G31" s="1401">
        <v>13</v>
      </c>
      <c r="H31" s="1401"/>
      <c r="I31" s="1401">
        <v>15.1</v>
      </c>
      <c r="J31" s="1401"/>
      <c r="K31" s="1401">
        <v>15.8</v>
      </c>
      <c r="L31" s="1401"/>
      <c r="M31" s="1402">
        <v>13.6</v>
      </c>
      <c r="N31" s="1402"/>
      <c r="O31" s="1068"/>
      <c r="P31" s="1149"/>
    </row>
    <row r="32" spans="1:16" ht="17.25" customHeight="1">
      <c r="A32" s="1064"/>
      <c r="B32" s="1066"/>
      <c r="C32" s="1354" t="s">
        <v>197</v>
      </c>
      <c r="D32" s="1354"/>
      <c r="E32" s="1399">
        <v>9.4</v>
      </c>
      <c r="F32" s="1399"/>
      <c r="G32" s="1399">
        <v>8.8000000000000007</v>
      </c>
      <c r="H32" s="1399"/>
      <c r="I32" s="1399">
        <v>8.6999999999999993</v>
      </c>
      <c r="J32" s="1399"/>
      <c r="K32" s="1399">
        <v>8.9</v>
      </c>
      <c r="L32" s="1399"/>
      <c r="M32" s="1400">
        <v>7.6</v>
      </c>
      <c r="N32" s="1400"/>
      <c r="O32" s="1088"/>
      <c r="P32" s="1064"/>
    </row>
    <row r="33" spans="1:16" s="1108" customFormat="1" ht="12.75" customHeight="1">
      <c r="A33" s="1149"/>
      <c r="B33" s="1150"/>
      <c r="C33" s="780" t="s">
        <v>72</v>
      </c>
      <c r="D33" s="1087"/>
      <c r="E33" s="1374">
        <v>9.1</v>
      </c>
      <c r="F33" s="1374"/>
      <c r="G33" s="1374">
        <v>8.1999999999999993</v>
      </c>
      <c r="H33" s="1374"/>
      <c r="I33" s="1374">
        <v>8.5</v>
      </c>
      <c r="J33" s="1374"/>
      <c r="K33" s="1374">
        <v>8.8000000000000007</v>
      </c>
      <c r="L33" s="1374"/>
      <c r="M33" s="1375">
        <v>7.7</v>
      </c>
      <c r="N33" s="1375"/>
      <c r="O33" s="1068"/>
      <c r="P33" s="1149"/>
    </row>
    <row r="34" spans="1:16" s="1108" customFormat="1" ht="12.75" customHeight="1">
      <c r="A34" s="1149"/>
      <c r="B34" s="1150"/>
      <c r="C34" s="780" t="s">
        <v>71</v>
      </c>
      <c r="D34" s="1087"/>
      <c r="E34" s="1374">
        <v>9.6</v>
      </c>
      <c r="F34" s="1374"/>
      <c r="G34" s="1374">
        <v>9.4</v>
      </c>
      <c r="H34" s="1374"/>
      <c r="I34" s="1374">
        <v>8.9</v>
      </c>
      <c r="J34" s="1374"/>
      <c r="K34" s="1374">
        <v>8.9</v>
      </c>
      <c r="L34" s="1374"/>
      <c r="M34" s="1375">
        <v>7.6</v>
      </c>
      <c r="N34" s="1375"/>
      <c r="O34" s="1068"/>
      <c r="P34" s="1149"/>
    </row>
    <row r="35" spans="1:16" s="1148" customFormat="1" ht="13.5" customHeight="1">
      <c r="A35" s="1145"/>
      <c r="B35" s="1146"/>
      <c r="C35" s="1199" t="s">
        <v>198</v>
      </c>
      <c r="D35" s="1147"/>
      <c r="E35" s="1397">
        <v>0.5</v>
      </c>
      <c r="F35" s="1397"/>
      <c r="G35" s="1397">
        <v>1.2000000000000011</v>
      </c>
      <c r="H35" s="1397"/>
      <c r="I35" s="1397">
        <v>0.40000000000000036</v>
      </c>
      <c r="J35" s="1397"/>
      <c r="K35" s="1397">
        <v>9.9999999999999645E-2</v>
      </c>
      <c r="L35" s="1397"/>
      <c r="M35" s="1398">
        <v>-0.10000000000000053</v>
      </c>
      <c r="N35" s="1398"/>
      <c r="O35" s="1147"/>
      <c r="P35" s="1145"/>
    </row>
    <row r="36" spans="1:16" ht="10.5" customHeight="1" thickBot="1">
      <c r="A36" s="1064"/>
      <c r="B36" s="1066"/>
      <c r="C36" s="1094"/>
      <c r="D36" s="1198"/>
      <c r="E36" s="1198"/>
      <c r="F36" s="1198"/>
      <c r="G36" s="1198"/>
      <c r="H36" s="1198"/>
      <c r="I36" s="1198"/>
      <c r="J36" s="1198"/>
      <c r="K36" s="1198"/>
      <c r="L36" s="1198"/>
      <c r="M36" s="1364"/>
      <c r="N36" s="1364"/>
      <c r="O36" s="1088"/>
      <c r="P36" s="1064"/>
    </row>
    <row r="37" spans="1:16" s="1074" customFormat="1" ht="13.5" customHeight="1" thickBot="1">
      <c r="A37" s="1069"/>
      <c r="B37" s="1070"/>
      <c r="C37" s="1071" t="s">
        <v>531</v>
      </c>
      <c r="D37" s="1072"/>
      <c r="E37" s="1072"/>
      <c r="F37" s="1072"/>
      <c r="G37" s="1072"/>
      <c r="H37" s="1072"/>
      <c r="I37" s="1072"/>
      <c r="J37" s="1072"/>
      <c r="K37" s="1072"/>
      <c r="L37" s="1072"/>
      <c r="M37" s="1072"/>
      <c r="N37" s="1073"/>
      <c r="O37" s="1088"/>
      <c r="P37" s="1069"/>
    </row>
    <row r="38" spans="1:16" s="1074" customFormat="1" ht="3.75" customHeight="1">
      <c r="A38" s="1069"/>
      <c r="B38" s="1070"/>
      <c r="C38" s="1407" t="s">
        <v>69</v>
      </c>
      <c r="D38" s="1407"/>
      <c r="E38" s="1114"/>
      <c r="F38" s="1114"/>
      <c r="G38" s="1114"/>
      <c r="H38" s="1114"/>
      <c r="I38" s="1114"/>
      <c r="J38" s="1114"/>
      <c r="K38" s="1114"/>
      <c r="L38" s="1114"/>
      <c r="M38" s="1114"/>
      <c r="N38" s="1114"/>
      <c r="O38" s="1088"/>
      <c r="P38" s="1069"/>
    </row>
    <row r="39" spans="1:16" ht="12.75" customHeight="1">
      <c r="A39" s="1064"/>
      <c r="B39" s="1066"/>
      <c r="C39" s="1407"/>
      <c r="D39" s="1407"/>
      <c r="E39" s="1077" t="s">
        <v>34</v>
      </c>
      <c r="F39" s="1078" t="s">
        <v>34</v>
      </c>
      <c r="G39" s="1077" t="s">
        <v>641</v>
      </c>
      <c r="H39" s="1078" t="s">
        <v>34</v>
      </c>
      <c r="I39" s="1079"/>
      <c r="J39" s="1078" t="s">
        <v>34</v>
      </c>
      <c r="K39" s="1080" t="s">
        <v>34</v>
      </c>
      <c r="L39" s="1081" t="s">
        <v>642</v>
      </c>
      <c r="M39" s="1081" t="s">
        <v>34</v>
      </c>
      <c r="N39" s="1082"/>
      <c r="O39" s="1059"/>
      <c r="P39" s="1069"/>
    </row>
    <row r="40" spans="1:16" ht="12.75" customHeight="1">
      <c r="A40" s="1064"/>
      <c r="B40" s="1066"/>
      <c r="C40" s="1083"/>
      <c r="D40" s="1083"/>
      <c r="E40" s="1362" t="str">
        <f>+E7</f>
        <v>2.º trimestre</v>
      </c>
      <c r="F40" s="1362"/>
      <c r="G40" s="1362" t="str">
        <f>+G7</f>
        <v>3.º trimestre</v>
      </c>
      <c r="H40" s="1362"/>
      <c r="I40" s="1362" t="str">
        <f>+I7</f>
        <v>4.º trimestre</v>
      </c>
      <c r="J40" s="1362"/>
      <c r="K40" s="1362" t="str">
        <f>+K7</f>
        <v>1.º trimestre</v>
      </c>
      <c r="L40" s="1362"/>
      <c r="M40" s="1362" t="str">
        <f>+M7</f>
        <v>2.º trimestre</v>
      </c>
      <c r="N40" s="1362"/>
      <c r="O40" s="1151"/>
      <c r="P40" s="1064"/>
    </row>
    <row r="41" spans="1:16" ht="15" customHeight="1">
      <c r="A41" s="1064"/>
      <c r="B41" s="1066"/>
      <c r="C41" s="1354" t="s">
        <v>185</v>
      </c>
      <c r="D41" s="1354"/>
      <c r="E41" s="1405">
        <v>100</v>
      </c>
      <c r="F41" s="1405"/>
      <c r="G41" s="1405">
        <v>100</v>
      </c>
      <c r="H41" s="1405"/>
      <c r="I41" s="1405">
        <v>100</v>
      </c>
      <c r="J41" s="1405"/>
      <c r="K41" s="1406">
        <v>100</v>
      </c>
      <c r="L41" s="1406"/>
      <c r="M41" s="1406">
        <v>100</v>
      </c>
      <c r="N41" s="1406"/>
      <c r="O41" s="1152"/>
      <c r="P41" s="1064"/>
    </row>
    <row r="42" spans="1:16" s="1124" customFormat="1" ht="11.25" customHeight="1">
      <c r="A42" s="1121"/>
      <c r="B42" s="1075"/>
      <c r="C42" s="783"/>
      <c r="D42" s="780" t="s">
        <v>71</v>
      </c>
      <c r="E42" s="1408">
        <v>50.14405268212375</v>
      </c>
      <c r="F42" s="1408"/>
      <c r="G42" s="1408">
        <v>52.083030918856153</v>
      </c>
      <c r="H42" s="1408"/>
      <c r="I42" s="1408">
        <v>49.935557783187747</v>
      </c>
      <c r="J42" s="1408"/>
      <c r="K42" s="1408">
        <v>51.353626034506952</v>
      </c>
      <c r="L42" s="1408"/>
      <c r="M42" s="1408">
        <v>48.613797549967771</v>
      </c>
      <c r="N42" s="1408"/>
      <c r="O42" s="1151"/>
      <c r="P42" s="1121"/>
    </row>
    <row r="43" spans="1:16" ht="11.25" customHeight="1">
      <c r="A43" s="1064"/>
      <c r="B43" s="1066"/>
      <c r="C43" s="1098"/>
      <c r="D43" s="780" t="s">
        <v>161</v>
      </c>
      <c r="E43" s="1408">
        <v>17.739058855810129</v>
      </c>
      <c r="F43" s="1408"/>
      <c r="G43" s="1408">
        <v>18.754536217157785</v>
      </c>
      <c r="H43" s="1408"/>
      <c r="I43" s="1408">
        <v>17.986538736932552</v>
      </c>
      <c r="J43" s="1408"/>
      <c r="K43" s="1408">
        <v>17.814560246878948</v>
      </c>
      <c r="L43" s="1408"/>
      <c r="M43" s="1408">
        <v>16.876208897485494</v>
      </c>
      <c r="N43" s="1408"/>
      <c r="O43" s="1152"/>
      <c r="P43" s="1064"/>
    </row>
    <row r="44" spans="1:16" s="860" customFormat="1" ht="13.5" customHeight="1">
      <c r="A44" s="1099"/>
      <c r="B44" s="1100"/>
      <c r="C44" s="780" t="s">
        <v>192</v>
      </c>
      <c r="D44" s="786"/>
      <c r="E44" s="1409">
        <v>37.98875017149129</v>
      </c>
      <c r="F44" s="1409"/>
      <c r="G44" s="1409">
        <v>38.263898969371468</v>
      </c>
      <c r="H44" s="1409"/>
      <c r="I44" s="1409">
        <v>36.875268509236719</v>
      </c>
      <c r="J44" s="1409"/>
      <c r="K44" s="1409">
        <v>36.106045728713703</v>
      </c>
      <c r="L44" s="1409"/>
      <c r="M44" s="1409">
        <v>39.490651192778856</v>
      </c>
      <c r="N44" s="1409"/>
      <c r="O44" s="1153"/>
      <c r="P44" s="1099"/>
    </row>
    <row r="45" spans="1:16" s="1124" customFormat="1" ht="11.25" customHeight="1">
      <c r="A45" s="1121"/>
      <c r="B45" s="1075"/>
      <c r="C45" s="783"/>
      <c r="D45" s="1199" t="s">
        <v>71</v>
      </c>
      <c r="E45" s="1408">
        <v>52.943300830624771</v>
      </c>
      <c r="F45" s="1408"/>
      <c r="G45" s="1408">
        <v>53.869499241274653</v>
      </c>
      <c r="H45" s="1408"/>
      <c r="I45" s="1408">
        <v>51.572815533980588</v>
      </c>
      <c r="J45" s="1408"/>
      <c r="K45" s="1408">
        <v>51.398601398601407</v>
      </c>
      <c r="L45" s="1408"/>
      <c r="M45" s="1408">
        <v>49.714285714285708</v>
      </c>
      <c r="N45" s="1408"/>
      <c r="O45" s="1106"/>
      <c r="P45" s="1121"/>
    </row>
    <row r="46" spans="1:16" s="860" customFormat="1" ht="11.25" customHeight="1">
      <c r="A46" s="1099"/>
      <c r="B46" s="1100"/>
      <c r="C46" s="780"/>
      <c r="D46" s="1199" t="s">
        <v>161</v>
      </c>
      <c r="E46" s="1408">
        <v>19.537739256049118</v>
      </c>
      <c r="F46" s="1408"/>
      <c r="G46" s="1408">
        <v>20.220030349013655</v>
      </c>
      <c r="H46" s="1408"/>
      <c r="I46" s="1408">
        <v>19.689320388349515</v>
      </c>
      <c r="J46" s="1408"/>
      <c r="K46" s="1408">
        <v>19.502719502719508</v>
      </c>
      <c r="L46" s="1408"/>
      <c r="M46" s="1408">
        <v>17.918367346938773</v>
      </c>
      <c r="N46" s="1408"/>
      <c r="O46" s="1153"/>
      <c r="P46" s="1099"/>
    </row>
    <row r="47" spans="1:16" s="860" customFormat="1" ht="13.5" customHeight="1">
      <c r="A47" s="1099"/>
      <c r="B47" s="1100"/>
      <c r="C47" s="780" t="s">
        <v>193</v>
      </c>
      <c r="D47" s="786"/>
      <c r="E47" s="1409">
        <v>16.710111126354782</v>
      </c>
      <c r="F47" s="1409"/>
      <c r="G47" s="1409">
        <v>18.15938452605603</v>
      </c>
      <c r="H47" s="1409"/>
      <c r="I47" s="1409">
        <v>17.685808391808681</v>
      </c>
      <c r="J47" s="1409"/>
      <c r="K47" s="1409">
        <v>17.996914013185584</v>
      </c>
      <c r="L47" s="1409"/>
      <c r="M47" s="1409">
        <v>16.038039974210189</v>
      </c>
      <c r="N47" s="1409"/>
      <c r="O47" s="1153"/>
      <c r="P47" s="1099"/>
    </row>
    <row r="48" spans="1:16" s="1124" customFormat="1" ht="11.25" customHeight="1">
      <c r="A48" s="1121"/>
      <c r="B48" s="1075"/>
      <c r="C48" s="783"/>
      <c r="D48" s="1199" t="s">
        <v>71</v>
      </c>
      <c r="E48" s="1408">
        <v>46.305418719211822</v>
      </c>
      <c r="F48" s="1408"/>
      <c r="G48" s="1408">
        <v>52.358113509192648</v>
      </c>
      <c r="H48" s="1408"/>
      <c r="I48" s="1408">
        <v>50.850202429149796</v>
      </c>
      <c r="J48" s="1408"/>
      <c r="K48" s="1408">
        <v>53.858144972720176</v>
      </c>
      <c r="L48" s="1408"/>
      <c r="M48" s="1408">
        <v>46.733668341708544</v>
      </c>
      <c r="N48" s="1408"/>
      <c r="O48" s="1106"/>
      <c r="P48" s="1121"/>
    </row>
    <row r="49" spans="1:16" s="860" customFormat="1" ht="11.25" customHeight="1">
      <c r="A49" s="1099"/>
      <c r="B49" s="1100"/>
      <c r="C49" s="780"/>
      <c r="D49" s="1199" t="s">
        <v>161</v>
      </c>
      <c r="E49" s="1408">
        <v>16.830870279146144</v>
      </c>
      <c r="F49" s="1408"/>
      <c r="G49" s="1408">
        <v>19.664268585131897</v>
      </c>
      <c r="H49" s="1408"/>
      <c r="I49" s="1408">
        <v>15.951417004048581</v>
      </c>
      <c r="J49" s="1408"/>
      <c r="K49" s="1408">
        <v>16.601714731098983</v>
      </c>
      <c r="L49" s="1408"/>
      <c r="M49" s="1408">
        <v>17.487437185929647</v>
      </c>
      <c r="N49" s="1408"/>
      <c r="O49" s="1153"/>
      <c r="P49" s="1099"/>
    </row>
    <row r="50" spans="1:16" s="860" customFormat="1" ht="13.5" customHeight="1">
      <c r="A50" s="1099"/>
      <c r="B50" s="1100"/>
      <c r="C50" s="780" t="s">
        <v>59</v>
      </c>
      <c r="D50" s="786"/>
      <c r="E50" s="1409">
        <v>28.659624091096177</v>
      </c>
      <c r="F50" s="1409"/>
      <c r="G50" s="1409">
        <v>27.986645376687473</v>
      </c>
      <c r="H50" s="1409"/>
      <c r="I50" s="1409">
        <v>27.738794214520979</v>
      </c>
      <c r="J50" s="1409"/>
      <c r="K50" s="1409">
        <v>27.703745265815684</v>
      </c>
      <c r="L50" s="1409"/>
      <c r="M50" s="1409">
        <v>28.288201160541586</v>
      </c>
      <c r="N50" s="1409"/>
      <c r="O50" s="1096"/>
      <c r="P50" s="1099"/>
    </row>
    <row r="51" spans="1:16" s="1124" customFormat="1" ht="11.25" customHeight="1">
      <c r="A51" s="1121"/>
      <c r="B51" s="1075"/>
      <c r="C51" s="783"/>
      <c r="D51" s="1199" t="s">
        <v>71</v>
      </c>
      <c r="E51" s="1408">
        <v>50.406893250359019</v>
      </c>
      <c r="F51" s="1408"/>
      <c r="G51" s="1408">
        <v>52.126556016597505</v>
      </c>
      <c r="H51" s="1408"/>
      <c r="I51" s="1408">
        <v>49.096541042849765</v>
      </c>
      <c r="J51" s="1408"/>
      <c r="K51" s="1408">
        <v>50.582278481012665</v>
      </c>
      <c r="L51" s="1408"/>
      <c r="M51" s="1408">
        <v>50.085470085470085</v>
      </c>
      <c r="N51" s="1408"/>
      <c r="O51" s="1083"/>
      <c r="P51" s="1121"/>
    </row>
    <row r="52" spans="1:16" s="860" customFormat="1" ht="11.25" customHeight="1">
      <c r="A52" s="1099"/>
      <c r="B52" s="1100"/>
      <c r="C52" s="780"/>
      <c r="D52" s="1199" t="s">
        <v>161</v>
      </c>
      <c r="E52" s="1408">
        <v>15.078985160363809</v>
      </c>
      <c r="F52" s="1408"/>
      <c r="G52" s="1408">
        <v>15.300829875518671</v>
      </c>
      <c r="H52" s="1408"/>
      <c r="I52" s="1408">
        <v>15.074858027878163</v>
      </c>
      <c r="J52" s="1408"/>
      <c r="K52" s="1408">
        <v>14.936708860759493</v>
      </c>
      <c r="L52" s="1408"/>
      <c r="M52" s="1408">
        <v>14.415954415954415</v>
      </c>
      <c r="N52" s="1408"/>
      <c r="O52" s="1096"/>
      <c r="P52" s="1099"/>
    </row>
    <row r="53" spans="1:16" s="860" customFormat="1" ht="13.5" customHeight="1">
      <c r="A53" s="1099"/>
      <c r="B53" s="1100"/>
      <c r="C53" s="780" t="s">
        <v>195</v>
      </c>
      <c r="D53" s="786"/>
      <c r="E53" s="1409">
        <v>6.9145287419399102</v>
      </c>
      <c r="F53" s="1409"/>
      <c r="G53" s="1409">
        <v>6.5611844970242412</v>
      </c>
      <c r="H53" s="1409"/>
      <c r="I53" s="1409">
        <v>7.3893741944722908</v>
      </c>
      <c r="J53" s="1409"/>
      <c r="K53" s="1409">
        <v>7.6448309720858463</v>
      </c>
      <c r="L53" s="1409"/>
      <c r="M53" s="1409">
        <v>7.1727917472598328</v>
      </c>
      <c r="N53" s="1409"/>
      <c r="O53" s="1096"/>
      <c r="P53" s="1099"/>
    </row>
    <row r="54" spans="1:16" s="1124" customFormat="1" ht="11.25" customHeight="1">
      <c r="A54" s="1121"/>
      <c r="B54" s="1154"/>
      <c r="C54" s="783"/>
      <c r="D54" s="1199" t="s">
        <v>71</v>
      </c>
      <c r="E54" s="1408">
        <v>47.817460317460316</v>
      </c>
      <c r="F54" s="1408"/>
      <c r="G54" s="1408">
        <v>47.345132743362825</v>
      </c>
      <c r="H54" s="1408"/>
      <c r="I54" s="1408">
        <v>47.86821705426356</v>
      </c>
      <c r="J54" s="1408"/>
      <c r="K54" s="1408">
        <v>54.311926605504588</v>
      </c>
      <c r="L54" s="1408"/>
      <c r="M54" s="1408">
        <v>51.460674157303366</v>
      </c>
      <c r="N54" s="1408"/>
      <c r="O54" s="1083"/>
      <c r="P54" s="1121"/>
    </row>
    <row r="55" spans="1:16" s="860" customFormat="1" ht="11.25" customHeight="1">
      <c r="A55" s="1099"/>
      <c r="B55" s="1100"/>
      <c r="C55" s="780"/>
      <c r="D55" s="1199" t="s">
        <v>161</v>
      </c>
      <c r="E55" s="1408">
        <v>18.055555555555554</v>
      </c>
      <c r="F55" s="1408"/>
      <c r="G55" s="1408">
        <v>16.592920353982301</v>
      </c>
      <c r="H55" s="1408"/>
      <c r="I55" s="1408">
        <v>18.604651162790699</v>
      </c>
      <c r="J55" s="1408"/>
      <c r="K55" s="1408">
        <v>17.431192660550458</v>
      </c>
      <c r="L55" s="1408"/>
      <c r="M55" s="1408">
        <v>15.056179775280897</v>
      </c>
      <c r="N55" s="1408"/>
      <c r="O55" s="1096"/>
      <c r="P55" s="1099"/>
    </row>
    <row r="56" spans="1:16" s="860" customFormat="1" ht="13.5" customHeight="1">
      <c r="A56" s="1099"/>
      <c r="B56" s="1100"/>
      <c r="C56" s="780" t="s">
        <v>196</v>
      </c>
      <c r="D56" s="786"/>
      <c r="E56" s="1409">
        <v>4.2529839484154213</v>
      </c>
      <c r="F56" s="1409"/>
      <c r="G56" s="1409">
        <v>3.7741326752794313</v>
      </c>
      <c r="H56" s="1409"/>
      <c r="I56" s="1409">
        <v>4.7400830588572251</v>
      </c>
      <c r="J56" s="1409"/>
      <c r="K56" s="1409">
        <v>5.0357693926216864</v>
      </c>
      <c r="L56" s="1409"/>
      <c r="M56" s="1409">
        <v>3.9007092198581561</v>
      </c>
      <c r="N56" s="1409"/>
      <c r="O56" s="1096"/>
      <c r="P56" s="1099"/>
    </row>
    <row r="57" spans="1:16" s="1124" customFormat="1" ht="11.25" customHeight="1">
      <c r="A57" s="1121"/>
      <c r="B57" s="1154"/>
      <c r="C57" s="783"/>
      <c r="D57" s="1199" t="s">
        <v>71</v>
      </c>
      <c r="E57" s="1408">
        <v>44.516129032258064</v>
      </c>
      <c r="F57" s="1408"/>
      <c r="G57" s="1408">
        <v>47.692307692307693</v>
      </c>
      <c r="H57" s="1408"/>
      <c r="I57" s="1408">
        <v>49.546827794561928</v>
      </c>
      <c r="J57" s="1408"/>
      <c r="K57" s="1408">
        <v>49.303621169916433</v>
      </c>
      <c r="L57" s="1408"/>
      <c r="M57" s="1408">
        <v>41.32231404958678</v>
      </c>
      <c r="N57" s="1408"/>
      <c r="O57" s="1083"/>
      <c r="P57" s="1121"/>
    </row>
    <row r="58" spans="1:16" s="860" customFormat="1" ht="11.25" customHeight="1">
      <c r="A58" s="1099"/>
      <c r="B58" s="1100"/>
      <c r="C58" s="780"/>
      <c r="D58" s="1199" t="s">
        <v>161</v>
      </c>
      <c r="E58" s="1408">
        <v>15.806451612903228</v>
      </c>
      <c r="F58" s="1408"/>
      <c r="G58" s="1408">
        <v>16.923076923076923</v>
      </c>
      <c r="H58" s="1408"/>
      <c r="I58" s="1408">
        <v>17.824773413897283</v>
      </c>
      <c r="J58" s="1408"/>
      <c r="K58" s="1408">
        <v>20.891364902506965</v>
      </c>
      <c r="L58" s="1408"/>
      <c r="M58" s="1408">
        <v>17.355371900826448</v>
      </c>
      <c r="N58" s="1408"/>
      <c r="O58" s="1096"/>
      <c r="P58" s="1099"/>
    </row>
    <row r="59" spans="1:16" s="860" customFormat="1" ht="13.5" customHeight="1">
      <c r="A59" s="1099"/>
      <c r="B59" s="1100"/>
      <c r="C59" s="780" t="s">
        <v>132</v>
      </c>
      <c r="D59" s="786"/>
      <c r="E59" s="1409">
        <v>2.6615447935244889</v>
      </c>
      <c r="F59" s="1409"/>
      <c r="G59" s="1409">
        <v>2.7725359268398897</v>
      </c>
      <c r="H59" s="1409"/>
      <c r="I59" s="1409">
        <v>2.7208935987397971</v>
      </c>
      <c r="J59" s="1409"/>
      <c r="K59" s="1409">
        <v>2.5669799410857062</v>
      </c>
      <c r="L59" s="1409"/>
      <c r="M59" s="1409">
        <v>2.2243713733075436</v>
      </c>
      <c r="N59" s="1409"/>
      <c r="O59" s="1096"/>
      <c r="P59" s="1099"/>
    </row>
    <row r="60" spans="1:16" s="1124" customFormat="1" ht="11.25" customHeight="1">
      <c r="A60" s="1121"/>
      <c r="B60" s="1154"/>
      <c r="C60" s="783"/>
      <c r="D60" s="1199" t="s">
        <v>71</v>
      </c>
      <c r="E60" s="1408">
        <v>47.422680412371129</v>
      </c>
      <c r="F60" s="1408"/>
      <c r="G60" s="1408">
        <v>48.691099476439788</v>
      </c>
      <c r="H60" s="1408"/>
      <c r="I60" s="1408">
        <v>41.578947368421055</v>
      </c>
      <c r="J60" s="1408"/>
      <c r="K60" s="1408">
        <v>40.437158469945359</v>
      </c>
      <c r="L60" s="1408"/>
      <c r="M60" s="1408">
        <v>34.057971014492757</v>
      </c>
      <c r="N60" s="1408"/>
      <c r="O60" s="1083"/>
      <c r="P60" s="1121"/>
    </row>
    <row r="61" spans="1:16" s="860" customFormat="1" ht="11.25" customHeight="1">
      <c r="A61" s="1099"/>
      <c r="B61" s="1100"/>
      <c r="C61" s="780"/>
      <c r="D61" s="1199" t="s">
        <v>161</v>
      </c>
      <c r="E61" s="1408">
        <v>23.711340206185564</v>
      </c>
      <c r="F61" s="1408"/>
      <c r="G61" s="1408">
        <v>28.272251308900525</v>
      </c>
      <c r="H61" s="1408"/>
      <c r="I61" s="1408">
        <v>30.526315789473685</v>
      </c>
      <c r="J61" s="1408"/>
      <c r="K61" s="1408">
        <v>24.043715846994537</v>
      </c>
      <c r="L61" s="1408"/>
      <c r="M61" s="1408">
        <v>24.637681159420289</v>
      </c>
      <c r="N61" s="1408"/>
      <c r="O61" s="1096"/>
      <c r="P61" s="1099"/>
    </row>
    <row r="62" spans="1:16" ht="13.5" customHeight="1">
      <c r="A62" s="1064"/>
      <c r="B62" s="1100"/>
      <c r="C62" s="780" t="s">
        <v>133</v>
      </c>
      <c r="D62" s="786"/>
      <c r="E62" s="1409">
        <v>2.8261764302373442</v>
      </c>
      <c r="F62" s="1409"/>
      <c r="G62" s="1409">
        <v>2.4822180287414723</v>
      </c>
      <c r="H62" s="1409"/>
      <c r="I62" s="1409">
        <v>2.8497780323643132</v>
      </c>
      <c r="J62" s="1409"/>
      <c r="K62" s="1409">
        <v>2.9457146864917942</v>
      </c>
      <c r="L62" s="1409"/>
      <c r="M62" s="1409">
        <v>2.8852353320438429</v>
      </c>
      <c r="N62" s="1409"/>
      <c r="O62" s="1088"/>
      <c r="P62" s="1064"/>
    </row>
    <row r="63" spans="1:16" s="1124" customFormat="1" ht="11.25" customHeight="1">
      <c r="A63" s="1121"/>
      <c r="B63" s="1154"/>
      <c r="C63" s="783"/>
      <c r="D63" s="1199" t="s">
        <v>71</v>
      </c>
      <c r="E63" s="1408">
        <v>48.543689320388346</v>
      </c>
      <c r="F63" s="1408"/>
      <c r="G63" s="1408">
        <v>45.029239766081872</v>
      </c>
      <c r="H63" s="1408"/>
      <c r="I63" s="1408">
        <v>45.728643216080407</v>
      </c>
      <c r="J63" s="1408"/>
      <c r="K63" s="1408">
        <v>48.095238095238088</v>
      </c>
      <c r="L63" s="1408"/>
      <c r="M63" s="1408">
        <v>43.575418994413411</v>
      </c>
      <c r="N63" s="1408"/>
      <c r="O63" s="1083"/>
      <c r="P63" s="1121"/>
    </row>
    <row r="64" spans="1:16" ht="11.25" customHeight="1">
      <c r="A64" s="1064"/>
      <c r="B64" s="1100"/>
      <c r="C64" s="780"/>
      <c r="D64" s="1199" t="s">
        <v>161</v>
      </c>
      <c r="E64" s="1408">
        <v>22.330097087378636</v>
      </c>
      <c r="F64" s="1408"/>
      <c r="G64" s="1408">
        <v>25.730994152046783</v>
      </c>
      <c r="H64" s="1408"/>
      <c r="I64" s="1408">
        <v>23.61809045226131</v>
      </c>
      <c r="J64" s="1408"/>
      <c r="K64" s="1408">
        <v>21.904761904761902</v>
      </c>
      <c r="L64" s="1408"/>
      <c r="M64" s="1408">
        <v>21.229050279329609</v>
      </c>
      <c r="N64" s="1408"/>
      <c r="O64" s="1088"/>
      <c r="P64" s="1064"/>
    </row>
    <row r="65" spans="1:16" s="860" customFormat="1" ht="12" customHeight="1">
      <c r="A65" s="890"/>
      <c r="B65" s="891"/>
      <c r="C65" s="892" t="s">
        <v>448</v>
      </c>
      <c r="D65" s="893"/>
      <c r="E65" s="894"/>
      <c r="F65" s="1103"/>
      <c r="G65" s="894"/>
      <c r="H65" s="1103"/>
      <c r="I65" s="894"/>
      <c r="J65" s="1103"/>
      <c r="K65" s="894"/>
      <c r="L65" s="1103"/>
      <c r="M65" s="894"/>
      <c r="N65" s="1103"/>
      <c r="O65" s="895"/>
      <c r="P65" s="886"/>
    </row>
    <row r="66" spans="1:16" s="1157" customFormat="1" ht="13.5" customHeight="1">
      <c r="A66" s="1155"/>
      <c r="B66" s="1100"/>
      <c r="C66" s="1104" t="s">
        <v>441</v>
      </c>
      <c r="D66" s="783"/>
      <c r="E66" s="1392" t="s">
        <v>88</v>
      </c>
      <c r="F66" s="1392"/>
      <c r="G66" s="1392"/>
      <c r="H66" s="1392"/>
      <c r="I66" s="1392"/>
      <c r="J66" s="1392"/>
      <c r="K66" s="1392"/>
      <c r="L66" s="1392"/>
      <c r="M66" s="1392"/>
      <c r="N66" s="1392"/>
      <c r="O66" s="1156"/>
      <c r="P66" s="1155"/>
    </row>
    <row r="67" spans="1:16" ht="13.5" customHeight="1">
      <c r="A67" s="1064"/>
      <c r="B67" s="1158">
        <v>8</v>
      </c>
      <c r="C67" s="1355">
        <v>42186</v>
      </c>
      <c r="D67" s="1355"/>
      <c r="E67" s="1059"/>
      <c r="F67" s="1059"/>
      <c r="G67" s="1059"/>
      <c r="H67" s="1059"/>
      <c r="I67" s="1059"/>
      <c r="J67" s="1059"/>
      <c r="K67" s="1059"/>
      <c r="L67" s="1059"/>
      <c r="M67" s="1059"/>
      <c r="N67" s="1059"/>
      <c r="O67" s="1159"/>
      <c r="P67" s="1064"/>
    </row>
  </sheetData>
  <mergeCells count="281">
    <mergeCell ref="C67:D67"/>
    <mergeCell ref="E64:F64"/>
    <mergeCell ref="G64:H64"/>
    <mergeCell ref="I64:J64"/>
    <mergeCell ref="K64:L64"/>
    <mergeCell ref="M64:N64"/>
    <mergeCell ref="E66:N66"/>
    <mergeCell ref="E62:F62"/>
    <mergeCell ref="G62:H62"/>
    <mergeCell ref="I62:J62"/>
    <mergeCell ref="K62:L62"/>
    <mergeCell ref="M62:N62"/>
    <mergeCell ref="E63:F63"/>
    <mergeCell ref="G63:H63"/>
    <mergeCell ref="I63:J63"/>
    <mergeCell ref="K63:L63"/>
    <mergeCell ref="M63:N63"/>
    <mergeCell ref="E60:F60"/>
    <mergeCell ref="G60:H60"/>
    <mergeCell ref="I60:J60"/>
    <mergeCell ref="K60:L60"/>
    <mergeCell ref="M60:N60"/>
    <mergeCell ref="E61:F61"/>
    <mergeCell ref="G61:H61"/>
    <mergeCell ref="I61:J61"/>
    <mergeCell ref="K61:L61"/>
    <mergeCell ref="M61:N61"/>
    <mergeCell ref="E58:F58"/>
    <mergeCell ref="G58:H58"/>
    <mergeCell ref="I58:J58"/>
    <mergeCell ref="K58:L58"/>
    <mergeCell ref="M58:N58"/>
    <mergeCell ref="E59:F59"/>
    <mergeCell ref="G59:H59"/>
    <mergeCell ref="I59:J59"/>
    <mergeCell ref="K59:L59"/>
    <mergeCell ref="M59:N59"/>
    <mergeCell ref="E56:F56"/>
    <mergeCell ref="G56:H56"/>
    <mergeCell ref="I56:J56"/>
    <mergeCell ref="K56:L56"/>
    <mergeCell ref="M56:N56"/>
    <mergeCell ref="E57:F57"/>
    <mergeCell ref="G57:H57"/>
    <mergeCell ref="I57:J57"/>
    <mergeCell ref="K57:L57"/>
    <mergeCell ref="M57:N57"/>
    <mergeCell ref="E54:F54"/>
    <mergeCell ref="G54:H54"/>
    <mergeCell ref="I54:J54"/>
    <mergeCell ref="K54:L54"/>
    <mergeCell ref="M54:N54"/>
    <mergeCell ref="E55:F55"/>
    <mergeCell ref="G55:H55"/>
    <mergeCell ref="I55:J55"/>
    <mergeCell ref="K55:L55"/>
    <mergeCell ref="M55:N55"/>
    <mergeCell ref="E52:F52"/>
    <mergeCell ref="G52:H52"/>
    <mergeCell ref="I52:J52"/>
    <mergeCell ref="K52:L52"/>
    <mergeCell ref="M52:N52"/>
    <mergeCell ref="E53:F53"/>
    <mergeCell ref="G53:H53"/>
    <mergeCell ref="I53:J53"/>
    <mergeCell ref="K53:L53"/>
    <mergeCell ref="M53:N53"/>
    <mergeCell ref="E50:F50"/>
    <mergeCell ref="G50:H50"/>
    <mergeCell ref="I50:J50"/>
    <mergeCell ref="K50:L50"/>
    <mergeCell ref="M50:N50"/>
    <mergeCell ref="E51:F51"/>
    <mergeCell ref="G51:H51"/>
    <mergeCell ref="I51:J51"/>
    <mergeCell ref="K51:L51"/>
    <mergeCell ref="M51:N51"/>
    <mergeCell ref="E48:F48"/>
    <mergeCell ref="G48:H48"/>
    <mergeCell ref="I48:J48"/>
    <mergeCell ref="K48:L48"/>
    <mergeCell ref="M48:N48"/>
    <mergeCell ref="E49:F49"/>
    <mergeCell ref="G49:H49"/>
    <mergeCell ref="I49:J49"/>
    <mergeCell ref="K49:L49"/>
    <mergeCell ref="M49:N49"/>
    <mergeCell ref="E46:F46"/>
    <mergeCell ref="G46:H46"/>
    <mergeCell ref="I46:J46"/>
    <mergeCell ref="K46:L46"/>
    <mergeCell ref="M46:N46"/>
    <mergeCell ref="E47:F47"/>
    <mergeCell ref="G47:H47"/>
    <mergeCell ref="I47:J47"/>
    <mergeCell ref="K47:L47"/>
    <mergeCell ref="M47:N47"/>
    <mergeCell ref="E44:F44"/>
    <mergeCell ref="G44:H44"/>
    <mergeCell ref="I44:J44"/>
    <mergeCell ref="K44:L44"/>
    <mergeCell ref="M44:N44"/>
    <mergeCell ref="E45:F45"/>
    <mergeCell ref="G45:H45"/>
    <mergeCell ref="I45:J45"/>
    <mergeCell ref="K45:L45"/>
    <mergeCell ref="M45:N45"/>
    <mergeCell ref="E42:F42"/>
    <mergeCell ref="G42:H42"/>
    <mergeCell ref="I42:J42"/>
    <mergeCell ref="K42:L42"/>
    <mergeCell ref="M42:N42"/>
    <mergeCell ref="E43:F43"/>
    <mergeCell ref="G43:H43"/>
    <mergeCell ref="I43:J43"/>
    <mergeCell ref="K43:L43"/>
    <mergeCell ref="M43:N43"/>
    <mergeCell ref="C41:D41"/>
    <mergeCell ref="E41:F41"/>
    <mergeCell ref="G41:H41"/>
    <mergeCell ref="I41:J41"/>
    <mergeCell ref="K41:L41"/>
    <mergeCell ref="M41:N41"/>
    <mergeCell ref="C38:D39"/>
    <mergeCell ref="E40:F40"/>
    <mergeCell ref="G40:H40"/>
    <mergeCell ref="I40:J40"/>
    <mergeCell ref="K40:L40"/>
    <mergeCell ref="M40:N40"/>
    <mergeCell ref="E35:F35"/>
    <mergeCell ref="G35:H35"/>
    <mergeCell ref="I35:J35"/>
    <mergeCell ref="K35:L35"/>
    <mergeCell ref="M35:N35"/>
    <mergeCell ref="M36:N36"/>
    <mergeCell ref="E33:F33"/>
    <mergeCell ref="G33:H33"/>
    <mergeCell ref="I33:J33"/>
    <mergeCell ref="K33:L33"/>
    <mergeCell ref="M33:N33"/>
    <mergeCell ref="E34:F34"/>
    <mergeCell ref="G34:H34"/>
    <mergeCell ref="I34:J34"/>
    <mergeCell ref="K34:L34"/>
    <mergeCell ref="M34:N34"/>
    <mergeCell ref="C32:D32"/>
    <mergeCell ref="E32:F32"/>
    <mergeCell ref="G32:H32"/>
    <mergeCell ref="I32:J32"/>
    <mergeCell ref="K32:L32"/>
    <mergeCell ref="M32:N32"/>
    <mergeCell ref="E30:F30"/>
    <mergeCell ref="G30:H30"/>
    <mergeCell ref="I30:J30"/>
    <mergeCell ref="K30:L30"/>
    <mergeCell ref="M30:N30"/>
    <mergeCell ref="E31:F31"/>
    <mergeCell ref="G31:H31"/>
    <mergeCell ref="I31:J31"/>
    <mergeCell ref="K31:L31"/>
    <mergeCell ref="M31:N31"/>
    <mergeCell ref="E28:F28"/>
    <mergeCell ref="G28:H28"/>
    <mergeCell ref="I28:J28"/>
    <mergeCell ref="K28:L28"/>
    <mergeCell ref="M28:N28"/>
    <mergeCell ref="E29:F29"/>
    <mergeCell ref="G29:H29"/>
    <mergeCell ref="I29:J29"/>
    <mergeCell ref="K29:L29"/>
    <mergeCell ref="M29:N29"/>
    <mergeCell ref="E26:F26"/>
    <mergeCell ref="G26:H26"/>
    <mergeCell ref="I26:J26"/>
    <mergeCell ref="K26:L26"/>
    <mergeCell ref="M26:N26"/>
    <mergeCell ref="E27:F27"/>
    <mergeCell ref="G27:H27"/>
    <mergeCell ref="I27:J27"/>
    <mergeCell ref="K27:L27"/>
    <mergeCell ref="M27:N27"/>
    <mergeCell ref="E24:F24"/>
    <mergeCell ref="G24:H24"/>
    <mergeCell ref="I24:J24"/>
    <mergeCell ref="K24:L24"/>
    <mergeCell ref="M24:N24"/>
    <mergeCell ref="E25:F25"/>
    <mergeCell ref="G25:H25"/>
    <mergeCell ref="I25:J25"/>
    <mergeCell ref="K25:L25"/>
    <mergeCell ref="M25:N25"/>
    <mergeCell ref="E22:F22"/>
    <mergeCell ref="G22:H22"/>
    <mergeCell ref="I22:J22"/>
    <mergeCell ref="K22:L22"/>
    <mergeCell ref="M22:N22"/>
    <mergeCell ref="E23:F23"/>
    <mergeCell ref="G23:H23"/>
    <mergeCell ref="I23:J23"/>
    <mergeCell ref="K23:L23"/>
    <mergeCell ref="M23:N23"/>
    <mergeCell ref="E20:F20"/>
    <mergeCell ref="G20:H20"/>
    <mergeCell ref="I20:J20"/>
    <mergeCell ref="K20:L20"/>
    <mergeCell ref="M20:N20"/>
    <mergeCell ref="E21:F21"/>
    <mergeCell ref="G21:H21"/>
    <mergeCell ref="I21:J21"/>
    <mergeCell ref="K21:L21"/>
    <mergeCell ref="M21:N21"/>
    <mergeCell ref="M18:N18"/>
    <mergeCell ref="E19:F19"/>
    <mergeCell ref="G19:H19"/>
    <mergeCell ref="I19:J19"/>
    <mergeCell ref="K19:L19"/>
    <mergeCell ref="M19:N19"/>
    <mergeCell ref="E17:F17"/>
    <mergeCell ref="G17:H17"/>
    <mergeCell ref="I17:J17"/>
    <mergeCell ref="K17:L17"/>
    <mergeCell ref="M17:N17"/>
    <mergeCell ref="C18:D18"/>
    <mergeCell ref="E18:F18"/>
    <mergeCell ref="G18:H18"/>
    <mergeCell ref="I18:J18"/>
    <mergeCell ref="K18:L18"/>
    <mergeCell ref="E15:F15"/>
    <mergeCell ref="G15:H15"/>
    <mergeCell ref="I15:J15"/>
    <mergeCell ref="K15:L15"/>
    <mergeCell ref="M15:N15"/>
    <mergeCell ref="E16:F16"/>
    <mergeCell ref="G16:H16"/>
    <mergeCell ref="I16:J16"/>
    <mergeCell ref="K16:L16"/>
    <mergeCell ref="M16:N16"/>
    <mergeCell ref="E13:F13"/>
    <mergeCell ref="G13:H13"/>
    <mergeCell ref="I13:J13"/>
    <mergeCell ref="K13:L13"/>
    <mergeCell ref="M13:N13"/>
    <mergeCell ref="E14:F14"/>
    <mergeCell ref="G14:H14"/>
    <mergeCell ref="I14:J14"/>
    <mergeCell ref="K14:L14"/>
    <mergeCell ref="M14:N14"/>
    <mergeCell ref="E11:F11"/>
    <mergeCell ref="G11:H11"/>
    <mergeCell ref="I11:J11"/>
    <mergeCell ref="K11:L11"/>
    <mergeCell ref="M11:N11"/>
    <mergeCell ref="E12:F12"/>
    <mergeCell ref="G12:H12"/>
    <mergeCell ref="I12:J12"/>
    <mergeCell ref="K12:L12"/>
    <mergeCell ref="M12:N12"/>
    <mergeCell ref="E9:F9"/>
    <mergeCell ref="G9:H9"/>
    <mergeCell ref="I9:J9"/>
    <mergeCell ref="K9:L9"/>
    <mergeCell ref="M9:N9"/>
    <mergeCell ref="E10:F10"/>
    <mergeCell ref="G10:H10"/>
    <mergeCell ref="I10:J10"/>
    <mergeCell ref="K10:L10"/>
    <mergeCell ref="M10:N10"/>
    <mergeCell ref="C8:D8"/>
    <mergeCell ref="E8:F8"/>
    <mergeCell ref="G8:H8"/>
    <mergeCell ref="I8:J8"/>
    <mergeCell ref="K8:L8"/>
    <mergeCell ref="M8:N8"/>
    <mergeCell ref="I1:N1"/>
    <mergeCell ref="M3:N3"/>
    <mergeCell ref="C5:D6"/>
    <mergeCell ref="E7:F7"/>
    <mergeCell ref="G7:H7"/>
    <mergeCell ref="I7:J7"/>
    <mergeCell ref="K7:L7"/>
    <mergeCell ref="M7:N7"/>
  </mergeCells>
  <conditionalFormatting sqref="E7:N7 E40:N40">
    <cfRule type="cellIs" dxfId="12" priority="2"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sheetPr codeName="Folha5">
    <tabColor theme="5"/>
  </sheetPr>
  <dimension ref="A1:S61"/>
  <sheetViews>
    <sheetView zoomScaleNormal="100" workbookViewId="0"/>
  </sheetViews>
  <sheetFormatPr defaultRowHeight="12.75"/>
  <cols>
    <col min="1" max="1" width="1" style="139" customWidth="1"/>
    <col min="2" max="2" width="2.5703125" style="139" customWidth="1"/>
    <col min="3" max="3" width="1" style="139" customWidth="1"/>
    <col min="4" max="4" width="24.7109375" style="139" customWidth="1"/>
    <col min="5" max="17" width="5.42578125" style="139" customWidth="1"/>
    <col min="18" max="18" width="2.5703125" style="139" customWidth="1"/>
    <col min="19" max="19" width="1" style="139" customWidth="1"/>
    <col min="20" max="16384" width="9.140625" style="139"/>
  </cols>
  <sheetData>
    <row r="1" spans="1:19" ht="13.5" customHeight="1">
      <c r="A1" s="138"/>
      <c r="B1" s="1419" t="s">
        <v>442</v>
      </c>
      <c r="C1" s="1419"/>
      <c r="D1" s="1419"/>
      <c r="E1" s="140"/>
      <c r="F1" s="140"/>
      <c r="G1" s="140"/>
      <c r="H1" s="140"/>
      <c r="I1" s="140"/>
      <c r="J1" s="140"/>
      <c r="K1" s="140"/>
      <c r="L1" s="140"/>
      <c r="M1" s="140"/>
      <c r="N1" s="140"/>
      <c r="O1" s="140"/>
      <c r="P1" s="140"/>
      <c r="Q1" s="140"/>
      <c r="R1" s="140"/>
      <c r="S1" s="138"/>
    </row>
    <row r="2" spans="1:19" ht="6" customHeight="1">
      <c r="A2" s="138"/>
      <c r="B2" s="613"/>
      <c r="C2" s="613"/>
      <c r="D2" s="613"/>
      <c r="E2" s="232"/>
      <c r="F2" s="232"/>
      <c r="G2" s="232"/>
      <c r="H2" s="232"/>
      <c r="I2" s="232"/>
      <c r="J2" s="232"/>
      <c r="K2" s="232"/>
      <c r="L2" s="232"/>
      <c r="M2" s="232"/>
      <c r="N2" s="232"/>
      <c r="O2" s="232"/>
      <c r="P2" s="232"/>
      <c r="Q2" s="232"/>
      <c r="R2" s="233"/>
      <c r="S2" s="140"/>
    </row>
    <row r="3" spans="1:19" ht="10.5" customHeight="1" thickBot="1">
      <c r="A3" s="138"/>
      <c r="B3" s="140"/>
      <c r="C3" s="140"/>
      <c r="D3" s="140"/>
      <c r="E3" s="585"/>
      <c r="F3" s="585"/>
      <c r="G3" s="140"/>
      <c r="H3" s="140"/>
      <c r="I3" s="140"/>
      <c r="J3" s="140"/>
      <c r="K3" s="140"/>
      <c r="L3" s="140"/>
      <c r="M3" s="140"/>
      <c r="N3" s="140"/>
      <c r="O3" s="140"/>
      <c r="P3" s="585"/>
      <c r="Q3" s="585" t="s">
        <v>70</v>
      </c>
      <c r="R3" s="234"/>
      <c r="S3" s="140"/>
    </row>
    <row r="4" spans="1:19" ht="13.5" customHeight="1" thickBot="1">
      <c r="A4" s="138"/>
      <c r="B4" s="140"/>
      <c r="C4" s="402" t="s">
        <v>443</v>
      </c>
      <c r="D4" s="407"/>
      <c r="E4" s="408"/>
      <c r="F4" s="408"/>
      <c r="G4" s="408"/>
      <c r="H4" s="408"/>
      <c r="I4" s="408"/>
      <c r="J4" s="408"/>
      <c r="K4" s="408"/>
      <c r="L4" s="408"/>
      <c r="M4" s="408"/>
      <c r="N4" s="408"/>
      <c r="O4" s="408"/>
      <c r="P4" s="408"/>
      <c r="Q4" s="409"/>
      <c r="R4" s="234"/>
      <c r="S4" s="140"/>
    </row>
    <row r="5" spans="1:19" ht="12" customHeight="1">
      <c r="A5" s="138"/>
      <c r="B5" s="140"/>
      <c r="C5" s="941" t="s">
        <v>78</v>
      </c>
      <c r="D5" s="941"/>
      <c r="E5" s="183"/>
      <c r="F5" s="183"/>
      <c r="G5" s="183"/>
      <c r="H5" s="183"/>
      <c r="I5" s="183"/>
      <c r="J5" s="183"/>
      <c r="K5" s="183"/>
      <c r="L5" s="183"/>
      <c r="M5" s="183"/>
      <c r="N5" s="183"/>
      <c r="O5" s="183"/>
      <c r="P5" s="183"/>
      <c r="Q5" s="183"/>
      <c r="R5" s="234"/>
      <c r="S5" s="140"/>
    </row>
    <row r="6" spans="1:19" s="99" customFormat="1" ht="13.5" customHeight="1">
      <c r="A6" s="163"/>
      <c r="B6" s="172"/>
      <c r="C6" s="1416" t="s">
        <v>129</v>
      </c>
      <c r="D6" s="1417"/>
      <c r="E6" s="1417"/>
      <c r="F6" s="1417"/>
      <c r="G6" s="1417"/>
      <c r="H6" s="1417"/>
      <c r="I6" s="1417"/>
      <c r="J6" s="1417"/>
      <c r="K6" s="1417"/>
      <c r="L6" s="1417"/>
      <c r="M6" s="1417"/>
      <c r="N6" s="1417"/>
      <c r="O6" s="1417"/>
      <c r="P6" s="1417"/>
      <c r="Q6" s="1418"/>
      <c r="R6" s="234"/>
      <c r="S6" s="4"/>
    </row>
    <row r="7" spans="1:19" s="99" customFormat="1" ht="3.75" customHeight="1">
      <c r="A7" s="163"/>
      <c r="B7" s="172"/>
      <c r="C7" s="942"/>
      <c r="D7" s="942"/>
      <c r="E7" s="943"/>
      <c r="F7" s="943"/>
      <c r="G7" s="943"/>
      <c r="H7" s="943"/>
      <c r="I7" s="943"/>
      <c r="J7" s="943"/>
      <c r="K7" s="943"/>
      <c r="L7" s="943"/>
      <c r="M7" s="943"/>
      <c r="N7" s="943"/>
      <c r="O7" s="943"/>
      <c r="P7" s="943"/>
      <c r="Q7" s="943"/>
      <c r="R7" s="234"/>
      <c r="S7" s="4"/>
    </row>
    <row r="8" spans="1:19" s="99" customFormat="1" ht="13.5" customHeight="1">
      <c r="A8" s="163"/>
      <c r="B8" s="172"/>
      <c r="C8" s="943"/>
      <c r="D8" s="943"/>
      <c r="E8" s="1420">
        <v>2014</v>
      </c>
      <c r="F8" s="1420"/>
      <c r="G8" s="1420"/>
      <c r="H8" s="1420"/>
      <c r="I8" s="1420"/>
      <c r="J8" s="1420"/>
      <c r="K8" s="1420"/>
      <c r="L8" s="1420">
        <v>2015</v>
      </c>
      <c r="M8" s="1420"/>
      <c r="N8" s="1420"/>
      <c r="O8" s="1420"/>
      <c r="P8" s="1420"/>
      <c r="Q8" s="1420"/>
      <c r="R8" s="234"/>
      <c r="S8" s="4"/>
    </row>
    <row r="9" spans="1:19" ht="12.75" customHeight="1">
      <c r="A9" s="138"/>
      <c r="B9" s="140"/>
      <c r="C9" s="1411"/>
      <c r="D9" s="1411"/>
      <c r="E9" s="736" t="s">
        <v>100</v>
      </c>
      <c r="F9" s="736" t="s">
        <v>99</v>
      </c>
      <c r="G9" s="736" t="s">
        <v>98</v>
      </c>
      <c r="H9" s="736" t="s">
        <v>97</v>
      </c>
      <c r="I9" s="736" t="s">
        <v>96</v>
      </c>
      <c r="J9" s="736" t="s">
        <v>95</v>
      </c>
      <c r="K9" s="736" t="s">
        <v>94</v>
      </c>
      <c r="L9" s="736" t="s">
        <v>93</v>
      </c>
      <c r="M9" s="736" t="s">
        <v>104</v>
      </c>
      <c r="N9" s="736" t="s">
        <v>103</v>
      </c>
      <c r="O9" s="736" t="s">
        <v>102</v>
      </c>
      <c r="P9" s="736" t="s">
        <v>101</v>
      </c>
      <c r="Q9" s="736" t="s">
        <v>100</v>
      </c>
      <c r="R9" s="234"/>
      <c r="S9" s="140"/>
    </row>
    <row r="10" spans="1:19" ht="3.75" customHeight="1">
      <c r="A10" s="138"/>
      <c r="B10" s="140"/>
      <c r="C10" s="901"/>
      <c r="D10" s="901"/>
      <c r="E10" s="899"/>
      <c r="F10" s="899"/>
      <c r="G10" s="899"/>
      <c r="H10" s="899"/>
      <c r="I10" s="899"/>
      <c r="J10" s="899"/>
      <c r="K10" s="899"/>
      <c r="L10" s="899"/>
      <c r="M10" s="899"/>
      <c r="N10" s="899"/>
      <c r="O10" s="899"/>
      <c r="P10" s="899"/>
      <c r="Q10" s="899"/>
      <c r="R10" s="234"/>
      <c r="S10" s="140"/>
    </row>
    <row r="11" spans="1:19" ht="13.5" customHeight="1">
      <c r="A11" s="138"/>
      <c r="B11" s="140"/>
      <c r="C11" s="1414" t="s">
        <v>424</v>
      </c>
      <c r="D11" s="1415"/>
      <c r="E11" s="900"/>
      <c r="F11" s="900"/>
      <c r="G11" s="900"/>
      <c r="H11" s="900"/>
      <c r="I11" s="900"/>
      <c r="J11" s="900"/>
      <c r="K11" s="900"/>
      <c r="L11" s="900"/>
      <c r="M11" s="900"/>
      <c r="N11" s="900"/>
      <c r="O11" s="900"/>
      <c r="P11" s="900"/>
      <c r="Q11" s="900"/>
      <c r="R11" s="234"/>
      <c r="S11" s="140"/>
    </row>
    <row r="12" spans="1:19" s="171" customFormat="1" ht="13.5" customHeight="1">
      <c r="A12" s="163"/>
      <c r="B12" s="172"/>
      <c r="D12" s="947" t="s">
        <v>68</v>
      </c>
      <c r="E12" s="902">
        <v>104</v>
      </c>
      <c r="F12" s="902">
        <v>97</v>
      </c>
      <c r="G12" s="902">
        <v>86</v>
      </c>
      <c r="H12" s="902">
        <v>82</v>
      </c>
      <c r="I12" s="902">
        <v>72</v>
      </c>
      <c r="J12" s="902">
        <v>80</v>
      </c>
      <c r="K12" s="902">
        <v>106</v>
      </c>
      <c r="L12" s="902">
        <v>99</v>
      </c>
      <c r="M12" s="902">
        <v>108</v>
      </c>
      <c r="N12" s="902">
        <v>112</v>
      </c>
      <c r="O12" s="902">
        <v>118</v>
      </c>
      <c r="P12" s="902">
        <v>102</v>
      </c>
      <c r="Q12" s="902">
        <v>95</v>
      </c>
      <c r="R12" s="234"/>
      <c r="S12" s="140"/>
    </row>
    <row r="13" spans="1:19" s="160" customFormat="1" ht="18.75" customHeight="1">
      <c r="A13" s="163"/>
      <c r="B13" s="172"/>
      <c r="C13" s="612"/>
      <c r="D13" s="235"/>
      <c r="E13" s="165"/>
      <c r="F13" s="165"/>
      <c r="G13" s="165"/>
      <c r="H13" s="165"/>
      <c r="I13" s="165"/>
      <c r="J13" s="165"/>
      <c r="K13" s="165"/>
      <c r="L13" s="165"/>
      <c r="M13" s="165"/>
      <c r="N13" s="165"/>
      <c r="O13" s="165"/>
      <c r="P13" s="165"/>
      <c r="Q13" s="165"/>
      <c r="R13" s="234"/>
      <c r="S13" s="140"/>
    </row>
    <row r="14" spans="1:19" s="160" customFormat="1" ht="13.5" customHeight="1">
      <c r="A14" s="163"/>
      <c r="B14" s="172"/>
      <c r="C14" s="1414" t="s">
        <v>147</v>
      </c>
      <c r="D14" s="1415"/>
      <c r="E14" s="165"/>
      <c r="F14" s="165"/>
      <c r="G14" s="165"/>
      <c r="H14" s="165"/>
      <c r="I14" s="165"/>
      <c r="J14" s="165"/>
      <c r="K14" s="165"/>
      <c r="L14" s="165"/>
      <c r="M14" s="165"/>
      <c r="N14" s="165"/>
      <c r="O14" s="165"/>
      <c r="P14" s="165"/>
      <c r="Q14" s="165"/>
      <c r="R14" s="234"/>
      <c r="S14" s="140"/>
    </row>
    <row r="15" spans="1:19" s="167" customFormat="1" ht="13.5" customHeight="1">
      <c r="A15" s="163"/>
      <c r="B15" s="172"/>
      <c r="D15" s="947" t="s">
        <v>68</v>
      </c>
      <c r="E15" s="935">
        <v>827</v>
      </c>
      <c r="F15" s="935">
        <v>819</v>
      </c>
      <c r="G15" s="935">
        <v>740</v>
      </c>
      <c r="H15" s="935">
        <v>815</v>
      </c>
      <c r="I15" s="935">
        <v>789</v>
      </c>
      <c r="J15" s="935">
        <v>881</v>
      </c>
      <c r="K15" s="935">
        <v>1537</v>
      </c>
      <c r="L15" s="935">
        <v>1692</v>
      </c>
      <c r="M15" s="935">
        <v>1473</v>
      </c>
      <c r="N15" s="935">
        <v>1555</v>
      </c>
      <c r="O15" s="935">
        <v>1581</v>
      </c>
      <c r="P15" s="935">
        <v>1528</v>
      </c>
      <c r="Q15" s="935">
        <v>1089</v>
      </c>
      <c r="R15" s="237"/>
      <c r="S15" s="161"/>
    </row>
    <row r="16" spans="1:19" s="144" customFormat="1" ht="26.25" customHeight="1">
      <c r="A16" s="966"/>
      <c r="B16" s="143"/>
      <c r="C16" s="967"/>
      <c r="D16" s="968" t="s">
        <v>669</v>
      </c>
      <c r="E16" s="969">
        <v>462</v>
      </c>
      <c r="F16" s="969">
        <v>399</v>
      </c>
      <c r="G16" s="969">
        <v>335</v>
      </c>
      <c r="H16" s="969">
        <v>490</v>
      </c>
      <c r="I16" s="969">
        <v>529</v>
      </c>
      <c r="J16" s="969">
        <v>646</v>
      </c>
      <c r="K16" s="969">
        <v>1036</v>
      </c>
      <c r="L16" s="969">
        <v>927</v>
      </c>
      <c r="M16" s="969">
        <v>986</v>
      </c>
      <c r="N16" s="969">
        <v>1087</v>
      </c>
      <c r="O16" s="969">
        <v>1130</v>
      </c>
      <c r="P16" s="969">
        <v>1145</v>
      </c>
      <c r="Q16" s="969">
        <v>854</v>
      </c>
      <c r="R16" s="964"/>
      <c r="S16" s="143"/>
    </row>
    <row r="17" spans="1:19" s="160" customFormat="1" ht="18.75" customHeight="1">
      <c r="A17" s="163"/>
      <c r="B17" s="159"/>
      <c r="C17" s="612" t="s">
        <v>239</v>
      </c>
      <c r="D17" s="970" t="s">
        <v>670</v>
      </c>
      <c r="E17" s="956">
        <v>365</v>
      </c>
      <c r="F17" s="956">
        <v>420</v>
      </c>
      <c r="G17" s="956">
        <v>405</v>
      </c>
      <c r="H17" s="956">
        <v>325</v>
      </c>
      <c r="I17" s="956">
        <v>260</v>
      </c>
      <c r="J17" s="956">
        <v>235</v>
      </c>
      <c r="K17" s="956">
        <v>501</v>
      </c>
      <c r="L17" s="956">
        <v>765</v>
      </c>
      <c r="M17" s="956">
        <v>487</v>
      </c>
      <c r="N17" s="956">
        <v>468</v>
      </c>
      <c r="O17" s="956">
        <v>451</v>
      </c>
      <c r="P17" s="956">
        <v>383</v>
      </c>
      <c r="Q17" s="956">
        <v>235</v>
      </c>
      <c r="R17" s="234"/>
      <c r="S17" s="140"/>
    </row>
    <row r="18" spans="1:19" s="160" customFormat="1">
      <c r="A18" s="163"/>
      <c r="B18" s="159"/>
      <c r="C18" s="612"/>
      <c r="D18" s="238"/>
      <c r="E18" s="165"/>
      <c r="F18" s="165"/>
      <c r="G18" s="165"/>
      <c r="H18" s="165"/>
      <c r="I18" s="165"/>
      <c r="J18" s="165"/>
      <c r="K18" s="165"/>
      <c r="L18" s="165"/>
      <c r="M18" s="165"/>
      <c r="N18" s="165"/>
      <c r="O18" s="165"/>
      <c r="P18" s="165"/>
      <c r="Q18" s="165"/>
      <c r="R18" s="234"/>
      <c r="S18" s="140"/>
    </row>
    <row r="19" spans="1:19" s="160" customFormat="1" ht="13.5" customHeight="1">
      <c r="A19" s="163"/>
      <c r="B19" s="159"/>
      <c r="C19" s="612"/>
      <c r="D19" s="238"/>
      <c r="E19" s="156"/>
      <c r="F19" s="156"/>
      <c r="G19" s="156"/>
      <c r="H19" s="156"/>
      <c r="I19" s="156"/>
      <c r="J19" s="156"/>
      <c r="K19" s="156"/>
      <c r="L19" s="156"/>
      <c r="M19" s="156"/>
      <c r="N19" s="156"/>
      <c r="O19" s="156"/>
      <c r="P19" s="156"/>
      <c r="Q19" s="156"/>
      <c r="R19" s="234"/>
      <c r="S19" s="140"/>
    </row>
    <row r="20" spans="1:19" s="160" customFormat="1" ht="13.5" customHeight="1">
      <c r="A20" s="163"/>
      <c r="B20" s="159"/>
      <c r="C20" s="612"/>
      <c r="D20" s="495"/>
      <c r="E20" s="166"/>
      <c r="F20" s="166"/>
      <c r="G20" s="166"/>
      <c r="H20" s="166"/>
      <c r="I20" s="166"/>
      <c r="J20" s="166"/>
      <c r="K20" s="166"/>
      <c r="L20" s="166"/>
      <c r="M20" s="166"/>
      <c r="N20" s="166"/>
      <c r="O20" s="166"/>
      <c r="P20" s="166"/>
      <c r="Q20" s="166"/>
      <c r="R20" s="234"/>
      <c r="S20" s="140"/>
    </row>
    <row r="21" spans="1:19" s="160" customFormat="1" ht="13.5" customHeight="1">
      <c r="A21" s="163"/>
      <c r="B21" s="159"/>
      <c r="C21" s="612"/>
      <c r="D21" s="495"/>
      <c r="E21" s="166"/>
      <c r="F21" s="166"/>
      <c r="G21" s="166"/>
      <c r="H21" s="166"/>
      <c r="I21" s="166"/>
      <c r="J21" s="166"/>
      <c r="K21" s="166"/>
      <c r="L21" s="166"/>
      <c r="M21" s="166"/>
      <c r="N21" s="166"/>
      <c r="O21" s="166"/>
      <c r="P21" s="166"/>
      <c r="Q21" s="166"/>
      <c r="R21" s="234"/>
      <c r="S21" s="140"/>
    </row>
    <row r="22" spans="1:19" s="160" customFormat="1" ht="13.5" customHeight="1">
      <c r="A22" s="158"/>
      <c r="B22" s="159"/>
      <c r="C22" s="612"/>
      <c r="D22" s="495"/>
      <c r="E22" s="166"/>
      <c r="F22" s="166"/>
      <c r="G22" s="166"/>
      <c r="H22" s="166"/>
      <c r="I22" s="166"/>
      <c r="J22" s="166"/>
      <c r="K22" s="166"/>
      <c r="L22" s="166"/>
      <c r="M22" s="166"/>
      <c r="N22" s="166"/>
      <c r="O22" s="166"/>
      <c r="P22" s="166"/>
      <c r="Q22" s="166"/>
      <c r="R22" s="234"/>
      <c r="S22" s="140"/>
    </row>
    <row r="23" spans="1:19" s="160" customFormat="1" ht="13.5" customHeight="1">
      <c r="A23" s="158"/>
      <c r="B23" s="159"/>
      <c r="C23" s="612"/>
      <c r="D23" s="495"/>
      <c r="E23" s="166"/>
      <c r="F23" s="166"/>
      <c r="G23" s="166"/>
      <c r="H23" s="166"/>
      <c r="I23" s="166"/>
      <c r="J23" s="166"/>
      <c r="K23" s="166"/>
      <c r="L23" s="166"/>
      <c r="M23" s="166"/>
      <c r="N23" s="166"/>
      <c r="O23" s="166"/>
      <c r="P23" s="166"/>
      <c r="Q23" s="166"/>
      <c r="R23" s="234"/>
      <c r="S23" s="140"/>
    </row>
    <row r="24" spans="1:19" s="160" customFormat="1" ht="13.5" customHeight="1">
      <c r="A24" s="158"/>
      <c r="B24" s="159"/>
      <c r="C24" s="612"/>
      <c r="D24" s="495"/>
      <c r="E24" s="166"/>
      <c r="F24" s="166"/>
      <c r="G24" s="166"/>
      <c r="H24" s="166"/>
      <c r="I24" s="166"/>
      <c r="J24" s="166"/>
      <c r="K24" s="166"/>
      <c r="L24" s="166"/>
      <c r="M24" s="166"/>
      <c r="N24" s="166"/>
      <c r="O24" s="166"/>
      <c r="P24" s="166"/>
      <c r="Q24" s="166"/>
      <c r="R24" s="234"/>
      <c r="S24" s="140"/>
    </row>
    <row r="25" spans="1:19" s="160" customFormat="1" ht="13.5" customHeight="1">
      <c r="A25" s="158"/>
      <c r="B25" s="159"/>
      <c r="C25" s="612"/>
      <c r="D25" s="495"/>
      <c r="E25" s="166"/>
      <c r="F25" s="166"/>
      <c r="G25" s="166"/>
      <c r="H25" s="166"/>
      <c r="I25" s="166"/>
      <c r="J25" s="166"/>
      <c r="K25" s="166"/>
      <c r="L25" s="166"/>
      <c r="M25" s="166"/>
      <c r="N25" s="166"/>
      <c r="O25" s="166"/>
      <c r="P25" s="166"/>
      <c r="Q25" s="166"/>
      <c r="R25" s="234"/>
      <c r="S25" s="140"/>
    </row>
    <row r="26" spans="1:19" s="167" customFormat="1" ht="13.5" customHeight="1">
      <c r="A26" s="168"/>
      <c r="B26" s="169"/>
      <c r="C26" s="496"/>
      <c r="D26" s="236"/>
      <c r="E26" s="170"/>
      <c r="F26" s="170"/>
      <c r="G26" s="170"/>
      <c r="H26" s="170"/>
      <c r="I26" s="170"/>
      <c r="J26" s="170"/>
      <c r="K26" s="170"/>
      <c r="L26" s="170"/>
      <c r="M26" s="170"/>
      <c r="N26" s="170"/>
      <c r="O26" s="170"/>
      <c r="P26" s="170"/>
      <c r="Q26" s="170"/>
      <c r="R26" s="237"/>
      <c r="S26" s="161"/>
    </row>
    <row r="27" spans="1:19" ht="13.5" customHeight="1">
      <c r="A27" s="138"/>
      <c r="B27" s="140"/>
      <c r="C27" s="612"/>
      <c r="D27" s="141"/>
      <c r="E27" s="166"/>
      <c r="F27" s="166"/>
      <c r="G27" s="166"/>
      <c r="H27" s="166"/>
      <c r="I27" s="166"/>
      <c r="J27" s="166"/>
      <c r="K27" s="166"/>
      <c r="L27" s="166"/>
      <c r="M27" s="166"/>
      <c r="N27" s="166"/>
      <c r="O27" s="166"/>
      <c r="P27" s="166"/>
      <c r="Q27" s="166"/>
      <c r="R27" s="234"/>
      <c r="S27" s="140"/>
    </row>
    <row r="28" spans="1:19" s="160" customFormat="1" ht="13.5" customHeight="1">
      <c r="A28" s="158"/>
      <c r="B28" s="159"/>
      <c r="C28" s="612"/>
      <c r="D28" s="141"/>
      <c r="E28" s="166"/>
      <c r="F28" s="166"/>
      <c r="G28" s="166"/>
      <c r="H28" s="166"/>
      <c r="I28" s="166"/>
      <c r="J28" s="166"/>
      <c r="K28" s="166"/>
      <c r="L28" s="166"/>
      <c r="M28" s="166"/>
      <c r="N28" s="166"/>
      <c r="O28" s="166"/>
      <c r="P28" s="166"/>
      <c r="Q28" s="166"/>
      <c r="R28" s="234"/>
      <c r="S28" s="140"/>
    </row>
    <row r="29" spans="1:19" s="160" customFormat="1" ht="13.5" customHeight="1">
      <c r="A29" s="158"/>
      <c r="B29" s="159"/>
      <c r="C29" s="612"/>
      <c r="D29" s="238"/>
      <c r="E29" s="166"/>
      <c r="F29" s="166"/>
      <c r="G29" s="166"/>
      <c r="H29" s="166"/>
      <c r="I29" s="166"/>
      <c r="J29" s="166"/>
      <c r="K29" s="166"/>
      <c r="L29" s="166"/>
      <c r="M29" s="166"/>
      <c r="N29" s="166"/>
      <c r="O29" s="166"/>
      <c r="P29" s="166"/>
      <c r="Q29" s="166"/>
      <c r="R29" s="234"/>
      <c r="S29" s="140"/>
    </row>
    <row r="30" spans="1:19" s="160" customFormat="1" ht="13.5" customHeight="1">
      <c r="A30" s="158"/>
      <c r="B30" s="159"/>
      <c r="C30" s="612"/>
      <c r="D30" s="739"/>
      <c r="E30" s="740"/>
      <c r="F30" s="740"/>
      <c r="G30" s="740"/>
      <c r="H30" s="740"/>
      <c r="I30" s="740"/>
      <c r="J30" s="740"/>
      <c r="K30" s="740"/>
      <c r="L30" s="740"/>
      <c r="M30" s="740"/>
      <c r="N30" s="740"/>
      <c r="O30" s="740"/>
      <c r="P30" s="740"/>
      <c r="Q30" s="740"/>
      <c r="R30" s="234"/>
      <c r="S30" s="140"/>
    </row>
    <row r="31" spans="1:19" s="167" customFormat="1" ht="13.5" customHeight="1">
      <c r="A31" s="168"/>
      <c r="B31" s="169"/>
      <c r="C31" s="496"/>
      <c r="D31" s="741"/>
      <c r="E31" s="741"/>
      <c r="F31" s="741"/>
      <c r="G31" s="741"/>
      <c r="H31" s="741"/>
      <c r="I31" s="741"/>
      <c r="J31" s="741"/>
      <c r="K31" s="741"/>
      <c r="L31" s="741"/>
      <c r="M31" s="741"/>
      <c r="N31" s="741"/>
      <c r="O31" s="741"/>
      <c r="P31" s="741"/>
      <c r="Q31" s="741"/>
      <c r="R31" s="237"/>
      <c r="S31" s="161"/>
    </row>
    <row r="32" spans="1:19" ht="35.25" customHeight="1">
      <c r="A32" s="138"/>
      <c r="B32" s="140"/>
      <c r="C32" s="612"/>
      <c r="D32" s="742"/>
      <c r="E32" s="740"/>
      <c r="F32" s="740"/>
      <c r="G32" s="740"/>
      <c r="H32" s="740"/>
      <c r="I32" s="740"/>
      <c r="J32" s="740"/>
      <c r="K32" s="740"/>
      <c r="L32" s="740"/>
      <c r="M32" s="740"/>
      <c r="N32" s="740"/>
      <c r="O32" s="740"/>
      <c r="P32" s="740"/>
      <c r="Q32" s="740"/>
      <c r="R32" s="234"/>
      <c r="S32" s="140"/>
    </row>
    <row r="33" spans="1:19" ht="13.5" customHeight="1">
      <c r="A33" s="138"/>
      <c r="B33" s="140"/>
      <c r="C33" s="948" t="s">
        <v>183</v>
      </c>
      <c r="D33" s="949"/>
      <c r="E33" s="949"/>
      <c r="F33" s="949"/>
      <c r="G33" s="949"/>
      <c r="H33" s="949"/>
      <c r="I33" s="949"/>
      <c r="J33" s="949"/>
      <c r="K33" s="949"/>
      <c r="L33" s="949"/>
      <c r="M33" s="949"/>
      <c r="N33" s="949"/>
      <c r="O33" s="949"/>
      <c r="P33" s="949"/>
      <c r="Q33" s="950"/>
      <c r="R33" s="234"/>
      <c r="S33" s="164"/>
    </row>
    <row r="34" spans="1:19" s="160" customFormat="1" ht="3.75" customHeight="1">
      <c r="A34" s="158"/>
      <c r="B34" s="159"/>
      <c r="C34" s="612"/>
      <c r="D34" s="238"/>
      <c r="E34" s="166"/>
      <c r="F34" s="166"/>
      <c r="G34" s="166"/>
      <c r="H34" s="166"/>
      <c r="I34" s="166"/>
      <c r="J34" s="166"/>
      <c r="K34" s="166"/>
      <c r="L34" s="166"/>
      <c r="M34" s="166"/>
      <c r="N34" s="166"/>
      <c r="O34" s="166"/>
      <c r="P34" s="166"/>
      <c r="Q34" s="166"/>
      <c r="R34" s="234"/>
      <c r="S34" s="140"/>
    </row>
    <row r="35" spans="1:19" ht="12.75" customHeight="1">
      <c r="A35" s="138"/>
      <c r="B35" s="140"/>
      <c r="C35" s="1411"/>
      <c r="D35" s="1411"/>
      <c r="E35" s="934">
        <v>2002</v>
      </c>
      <c r="F35" s="934">
        <v>2003</v>
      </c>
      <c r="G35" s="934">
        <v>2004</v>
      </c>
      <c r="H35" s="936" t="s">
        <v>671</v>
      </c>
      <c r="I35" s="934" t="s">
        <v>672</v>
      </c>
      <c r="J35" s="934" t="s">
        <v>673</v>
      </c>
      <c r="K35" s="934" t="s">
        <v>674</v>
      </c>
      <c r="L35" s="927" t="s">
        <v>675</v>
      </c>
      <c r="M35" s="930" t="s">
        <v>676</v>
      </c>
      <c r="N35" s="944" t="s">
        <v>677</v>
      </c>
      <c r="O35" s="944" t="s">
        <v>678</v>
      </c>
      <c r="P35" s="944">
        <v>2013</v>
      </c>
      <c r="Q35" s="944">
        <v>2014</v>
      </c>
      <c r="R35" s="234"/>
      <c r="S35" s="140"/>
    </row>
    <row r="36" spans="1:19" ht="3.75" customHeight="1">
      <c r="A36" s="138"/>
      <c r="B36" s="140"/>
      <c r="C36" s="901"/>
      <c r="D36" s="901"/>
      <c r="E36" s="888"/>
      <c r="F36" s="888"/>
      <c r="G36" s="922"/>
      <c r="H36" s="937"/>
      <c r="I36" s="1057"/>
      <c r="J36" s="1057"/>
      <c r="K36" s="1057"/>
      <c r="L36" s="922"/>
      <c r="M36" s="922"/>
      <c r="N36" s="945"/>
      <c r="O36" s="945"/>
      <c r="P36" s="945"/>
      <c r="Q36" s="945"/>
      <c r="R36" s="234"/>
      <c r="S36" s="140"/>
    </row>
    <row r="37" spans="1:19" ht="13.5" customHeight="1">
      <c r="A37" s="138"/>
      <c r="B37" s="140"/>
      <c r="C37" s="1414" t="s">
        <v>424</v>
      </c>
      <c r="D37" s="1415"/>
      <c r="E37" s="888"/>
      <c r="F37" s="888"/>
      <c r="G37" s="922"/>
      <c r="H37" s="937"/>
      <c r="I37" s="1057"/>
      <c r="J37" s="1057"/>
      <c r="K37" s="1057"/>
      <c r="L37" s="922"/>
      <c r="M37" s="922"/>
      <c r="N37" s="945"/>
      <c r="O37" s="945"/>
      <c r="P37" s="945"/>
      <c r="Q37" s="945"/>
      <c r="R37" s="234"/>
      <c r="S37" s="140"/>
    </row>
    <row r="38" spans="1:19" s="171" customFormat="1" ht="13.5" customHeight="1">
      <c r="A38" s="163"/>
      <c r="B38" s="172"/>
      <c r="D38" s="947" t="s">
        <v>68</v>
      </c>
      <c r="E38" s="946" t="s">
        <v>425</v>
      </c>
      <c r="F38" s="946" t="s">
        <v>425</v>
      </c>
      <c r="G38" s="946" t="s">
        <v>425</v>
      </c>
      <c r="H38" s="902">
        <v>34</v>
      </c>
      <c r="I38" s="919">
        <v>49</v>
      </c>
      <c r="J38" s="919">
        <v>28</v>
      </c>
      <c r="K38" s="919">
        <v>54</v>
      </c>
      <c r="L38" s="928">
        <v>423</v>
      </c>
      <c r="M38" s="931">
        <v>324</v>
      </c>
      <c r="N38" s="923">
        <v>266</v>
      </c>
      <c r="O38" s="923">
        <v>550</v>
      </c>
      <c r="P38" s="923">
        <v>547</v>
      </c>
      <c r="Q38" s="923">
        <v>344</v>
      </c>
      <c r="R38" s="234"/>
      <c r="S38" s="140"/>
    </row>
    <row r="39" spans="1:19" s="160" customFormat="1" ht="18.75" customHeight="1">
      <c r="A39" s="158"/>
      <c r="B39" s="159"/>
      <c r="C39" s="612"/>
      <c r="D39" s="235"/>
      <c r="E39" s="889"/>
      <c r="F39" s="889"/>
      <c r="G39" s="932"/>
      <c r="H39" s="165"/>
      <c r="I39" s="921"/>
      <c r="J39" s="921"/>
      <c r="K39" s="921"/>
      <c r="L39" s="924"/>
      <c r="M39" s="932"/>
      <c r="N39" s="926"/>
      <c r="O39" s="926"/>
      <c r="P39" s="926"/>
      <c r="Q39" s="926"/>
      <c r="R39" s="234"/>
      <c r="S39" s="140"/>
    </row>
    <row r="40" spans="1:19" s="160" customFormat="1" ht="13.5" customHeight="1">
      <c r="A40" s="158"/>
      <c r="B40" s="159"/>
      <c r="C40" s="1414" t="s">
        <v>147</v>
      </c>
      <c r="D40" s="1415"/>
      <c r="E40" s="889"/>
      <c r="F40" s="889"/>
      <c r="G40" s="932"/>
      <c r="H40" s="165"/>
      <c r="I40" s="921"/>
      <c r="J40" s="921"/>
      <c r="K40" s="921"/>
      <c r="L40" s="924"/>
      <c r="M40" s="932"/>
      <c r="N40" s="926"/>
      <c r="O40" s="926"/>
      <c r="P40" s="926"/>
      <c r="Q40" s="926"/>
      <c r="R40" s="234"/>
      <c r="S40" s="140"/>
    </row>
    <row r="41" spans="1:19" s="167" customFormat="1" ht="13.5" customHeight="1">
      <c r="A41" s="168"/>
      <c r="B41" s="169"/>
      <c r="D41" s="947" t="s">
        <v>68</v>
      </c>
      <c r="E41" s="946" t="s">
        <v>425</v>
      </c>
      <c r="F41" s="946" t="s">
        <v>425</v>
      </c>
      <c r="G41" s="946" t="s">
        <v>425</v>
      </c>
      <c r="H41" s="903">
        <v>588</v>
      </c>
      <c r="I41" s="920">
        <v>664</v>
      </c>
      <c r="J41" s="920">
        <v>891</v>
      </c>
      <c r="K41" s="920">
        <v>1422</v>
      </c>
      <c r="L41" s="929">
        <v>19278</v>
      </c>
      <c r="M41" s="933">
        <v>6145</v>
      </c>
      <c r="N41" s="925">
        <v>3601</v>
      </c>
      <c r="O41" s="925">
        <v>8703</v>
      </c>
      <c r="P41" s="925">
        <v>7434</v>
      </c>
      <c r="Q41" s="925">
        <v>4460</v>
      </c>
      <c r="R41" s="237"/>
      <c r="S41" s="161"/>
    </row>
    <row r="42" spans="1:19" s="144" customFormat="1" ht="26.25" customHeight="1">
      <c r="A42" s="142"/>
      <c r="B42" s="143"/>
      <c r="C42" s="967"/>
      <c r="D42" s="968" t="s">
        <v>669</v>
      </c>
      <c r="E42" s="971" t="s">
        <v>425</v>
      </c>
      <c r="F42" s="971" t="s">
        <v>425</v>
      </c>
      <c r="G42" s="971" t="s">
        <v>425</v>
      </c>
      <c r="H42" s="973">
        <v>186</v>
      </c>
      <c r="I42" s="972">
        <v>101</v>
      </c>
      <c r="J42" s="972">
        <v>116</v>
      </c>
      <c r="K42" s="972">
        <v>122</v>
      </c>
      <c r="L42" s="974">
        <v>9492</v>
      </c>
      <c r="M42" s="975">
        <v>3334</v>
      </c>
      <c r="N42" s="976">
        <v>2266</v>
      </c>
      <c r="O42" s="976">
        <v>4718</v>
      </c>
      <c r="P42" s="976">
        <v>3439</v>
      </c>
      <c r="Q42" s="976">
        <v>2281</v>
      </c>
      <c r="R42" s="964"/>
      <c r="S42" s="143"/>
    </row>
    <row r="43" spans="1:19" s="160" customFormat="1" ht="18.75" customHeight="1">
      <c r="A43" s="158"/>
      <c r="B43" s="159"/>
      <c r="C43" s="612" t="s">
        <v>239</v>
      </c>
      <c r="D43" s="970" t="s">
        <v>670</v>
      </c>
      <c r="E43" s="946" t="s">
        <v>425</v>
      </c>
      <c r="F43" s="946" t="s">
        <v>425</v>
      </c>
      <c r="G43" s="946" t="s">
        <v>425</v>
      </c>
      <c r="H43" s="952">
        <v>402</v>
      </c>
      <c r="I43" s="951">
        <v>563</v>
      </c>
      <c r="J43" s="951">
        <v>775</v>
      </c>
      <c r="K43" s="951">
        <v>1300</v>
      </c>
      <c r="L43" s="953">
        <v>9786</v>
      </c>
      <c r="M43" s="954">
        <v>2811</v>
      </c>
      <c r="N43" s="955">
        <v>1335</v>
      </c>
      <c r="O43" s="955">
        <v>3985</v>
      </c>
      <c r="P43" s="955">
        <v>3995</v>
      </c>
      <c r="Q43" s="955">
        <v>2179</v>
      </c>
      <c r="R43" s="234"/>
      <c r="S43" s="140"/>
    </row>
    <row r="44" spans="1:19" s="160" customFormat="1" ht="13.5" customHeight="1">
      <c r="A44" s="158"/>
      <c r="B44" s="159"/>
      <c r="C44" s="612"/>
      <c r="D44" s="238"/>
      <c r="E44" s="166"/>
      <c r="F44" s="166"/>
      <c r="G44" s="166"/>
      <c r="H44" s="166"/>
      <c r="I44" s="166"/>
      <c r="J44" s="166"/>
      <c r="K44" s="166"/>
      <c r="L44" s="166"/>
      <c r="M44" s="166"/>
      <c r="N44" s="166"/>
      <c r="O44" s="166"/>
      <c r="P44" s="166"/>
      <c r="Q44" s="166"/>
      <c r="R44" s="234"/>
      <c r="S44" s="140"/>
    </row>
    <row r="45" spans="1:19" s="904" customFormat="1" ht="13.5" customHeight="1">
      <c r="A45" s="906"/>
      <c r="B45" s="906"/>
      <c r="C45" s="907"/>
      <c r="D45" s="739"/>
      <c r="E45" s="740"/>
      <c r="F45" s="740"/>
      <c r="G45" s="740"/>
      <c r="H45" s="740"/>
      <c r="I45" s="740"/>
      <c r="J45" s="740"/>
      <c r="K45" s="740"/>
      <c r="L45" s="740"/>
      <c r="M45" s="740"/>
      <c r="N45" s="740"/>
      <c r="O45" s="740"/>
      <c r="P45" s="740"/>
      <c r="Q45" s="740"/>
      <c r="R45" s="234"/>
      <c r="S45" s="140"/>
    </row>
    <row r="46" spans="1:19" s="905" customFormat="1" ht="13.5" customHeight="1">
      <c r="A46" s="741"/>
      <c r="B46" s="741"/>
      <c r="C46" s="909"/>
      <c r="D46" s="741"/>
      <c r="E46" s="910"/>
      <c r="F46" s="910"/>
      <c r="G46" s="910"/>
      <c r="H46" s="910"/>
      <c r="I46" s="910"/>
      <c r="J46" s="910"/>
      <c r="K46" s="910"/>
      <c r="L46" s="910"/>
      <c r="M46" s="910"/>
      <c r="N46" s="910"/>
      <c r="O46" s="910"/>
      <c r="P46" s="910"/>
      <c r="Q46" s="910"/>
      <c r="R46" s="234"/>
      <c r="S46" s="140"/>
    </row>
    <row r="47" spans="1:19" s="616" customFormat="1" ht="13.5" customHeight="1">
      <c r="A47" s="908"/>
      <c r="B47" s="908"/>
      <c r="C47" s="907"/>
      <c r="D47" s="742"/>
      <c r="E47" s="740"/>
      <c r="F47" s="740"/>
      <c r="G47" s="740"/>
      <c r="H47" s="740"/>
      <c r="I47" s="740"/>
      <c r="J47" s="740"/>
      <c r="K47" s="740"/>
      <c r="L47" s="740"/>
      <c r="M47" s="740"/>
      <c r="N47" s="740"/>
      <c r="O47" s="740"/>
      <c r="P47" s="740"/>
      <c r="Q47" s="740"/>
      <c r="R47" s="234"/>
      <c r="S47" s="140"/>
    </row>
    <row r="48" spans="1:19" s="904" customFormat="1" ht="13.5" customHeight="1">
      <c r="A48" s="906"/>
      <c r="B48" s="906"/>
      <c r="C48" s="907"/>
      <c r="D48" s="742"/>
      <c r="E48" s="740"/>
      <c r="F48" s="740"/>
      <c r="G48" s="740"/>
      <c r="H48" s="740"/>
      <c r="I48" s="740"/>
      <c r="J48" s="740"/>
      <c r="K48" s="740"/>
      <c r="L48" s="740"/>
      <c r="M48" s="740"/>
      <c r="N48" s="740"/>
      <c r="O48" s="740"/>
      <c r="P48" s="740"/>
      <c r="Q48" s="740"/>
      <c r="R48" s="234"/>
      <c r="S48" s="140"/>
    </row>
    <row r="49" spans="1:19" s="904" customFormat="1" ht="13.5" customHeight="1">
      <c r="A49" s="906"/>
      <c r="B49" s="906"/>
      <c r="C49" s="907"/>
      <c r="D49" s="739"/>
      <c r="E49" s="740"/>
      <c r="F49" s="740"/>
      <c r="G49" s="740"/>
      <c r="H49" s="740"/>
      <c r="I49" s="740"/>
      <c r="J49" s="740"/>
      <c r="K49" s="740"/>
      <c r="L49" s="740"/>
      <c r="M49" s="740"/>
      <c r="N49" s="740"/>
      <c r="O49" s="740"/>
      <c r="P49" s="740"/>
      <c r="Q49" s="740"/>
      <c r="R49" s="234"/>
      <c r="S49" s="140"/>
    </row>
    <row r="50" spans="1:19" s="904" customFormat="1" ht="13.5" customHeight="1">
      <c r="A50" s="906"/>
      <c r="B50" s="906"/>
      <c r="C50" s="907"/>
      <c r="D50" s="739"/>
      <c r="E50" s="740"/>
      <c r="F50" s="740"/>
      <c r="G50" s="740"/>
      <c r="H50" s="740"/>
      <c r="I50" s="740"/>
      <c r="J50" s="740"/>
      <c r="K50" s="740"/>
      <c r="L50" s="740"/>
      <c r="M50" s="740"/>
      <c r="N50" s="740"/>
      <c r="O50" s="740"/>
      <c r="P50" s="740"/>
      <c r="Q50" s="740"/>
      <c r="R50" s="234"/>
      <c r="S50" s="140"/>
    </row>
    <row r="51" spans="1:19" s="616" customFormat="1" ht="13.5" customHeight="1">
      <c r="A51" s="908"/>
      <c r="B51" s="908"/>
      <c r="C51" s="911"/>
      <c r="D51" s="1413"/>
      <c r="E51" s="1413"/>
      <c r="F51" s="1413"/>
      <c r="G51" s="1413"/>
      <c r="H51" s="912"/>
      <c r="I51" s="912"/>
      <c r="J51" s="912"/>
      <c r="K51" s="912"/>
      <c r="L51" s="912"/>
      <c r="M51" s="912"/>
      <c r="N51" s="912"/>
      <c r="O51" s="912"/>
      <c r="P51" s="912"/>
      <c r="Q51" s="912"/>
      <c r="R51" s="234"/>
      <c r="S51" s="140"/>
    </row>
    <row r="52" spans="1:19" s="616" customFormat="1" ht="13.5" customHeight="1">
      <c r="A52" s="908"/>
      <c r="B52" s="908"/>
      <c r="C52" s="908"/>
      <c r="D52" s="908"/>
      <c r="E52" s="908"/>
      <c r="F52" s="908"/>
      <c r="G52" s="908"/>
      <c r="H52" s="908"/>
      <c r="I52" s="908"/>
      <c r="J52" s="908"/>
      <c r="K52" s="908"/>
      <c r="L52" s="908"/>
      <c r="M52" s="908"/>
      <c r="N52" s="908"/>
      <c r="O52" s="908"/>
      <c r="P52" s="908"/>
      <c r="Q52" s="908"/>
      <c r="R52" s="234"/>
      <c r="S52" s="140"/>
    </row>
    <row r="53" spans="1:19" s="616" customFormat="1" ht="13.5" customHeight="1">
      <c r="A53" s="908"/>
      <c r="B53" s="908"/>
      <c r="C53" s="913"/>
      <c r="D53" s="914"/>
      <c r="E53" s="915"/>
      <c r="F53" s="915"/>
      <c r="G53" s="915"/>
      <c r="H53" s="915"/>
      <c r="I53" s="915"/>
      <c r="J53" s="915"/>
      <c r="K53" s="915"/>
      <c r="L53" s="915"/>
      <c r="M53" s="915"/>
      <c r="N53" s="915"/>
      <c r="O53" s="915"/>
      <c r="P53" s="915"/>
      <c r="Q53" s="915"/>
      <c r="R53" s="234"/>
      <c r="S53" s="140"/>
    </row>
    <row r="54" spans="1:19" s="616" customFormat="1" ht="13.5" customHeight="1">
      <c r="A54" s="908"/>
      <c r="B54" s="908"/>
      <c r="C54" s="1411"/>
      <c r="D54" s="1411"/>
      <c r="E54" s="916"/>
      <c r="F54" s="916"/>
      <c r="G54" s="916"/>
      <c r="H54" s="916"/>
      <c r="I54" s="916"/>
      <c r="J54" s="916"/>
      <c r="K54" s="916"/>
      <c r="L54" s="916"/>
      <c r="M54" s="916"/>
      <c r="N54" s="916"/>
      <c r="O54" s="916"/>
      <c r="P54" s="916"/>
      <c r="Q54" s="916"/>
      <c r="R54" s="234"/>
      <c r="S54" s="140"/>
    </row>
    <row r="55" spans="1:19" s="616" customFormat="1" ht="13.5" customHeight="1">
      <c r="A55" s="908"/>
      <c r="B55" s="908"/>
      <c r="C55" s="1412"/>
      <c r="D55" s="1412"/>
      <c r="E55" s="917"/>
      <c r="F55" s="917"/>
      <c r="G55" s="917"/>
      <c r="H55" s="917"/>
      <c r="I55" s="917"/>
      <c r="J55" s="917"/>
      <c r="K55" s="917"/>
      <c r="L55" s="917"/>
      <c r="M55" s="917"/>
      <c r="N55" s="917"/>
      <c r="O55" s="917"/>
      <c r="P55" s="917"/>
      <c r="Q55" s="917"/>
      <c r="R55" s="234"/>
      <c r="S55" s="140"/>
    </row>
    <row r="56" spans="1:19" s="616" customFormat="1" ht="13.5" customHeight="1">
      <c r="A56" s="908"/>
      <c r="B56" s="908"/>
      <c r="C56" s="909"/>
      <c r="D56" s="918"/>
      <c r="E56" s="917"/>
      <c r="F56" s="917"/>
      <c r="G56" s="917"/>
      <c r="H56" s="917"/>
      <c r="I56" s="917"/>
      <c r="J56" s="917"/>
      <c r="K56" s="917"/>
      <c r="L56" s="917"/>
      <c r="M56" s="917"/>
      <c r="N56" s="917"/>
      <c r="O56" s="917"/>
      <c r="P56" s="917"/>
      <c r="Q56" s="917"/>
      <c r="R56" s="234"/>
      <c r="S56" s="140"/>
    </row>
    <row r="57" spans="1:19" s="616" customFormat="1" ht="13.5" customHeight="1">
      <c r="A57" s="908"/>
      <c r="B57" s="908"/>
      <c r="C57" s="907"/>
      <c r="D57" s="742"/>
      <c r="E57" s="917"/>
      <c r="F57" s="917"/>
      <c r="G57" s="917"/>
      <c r="H57" s="917"/>
      <c r="I57" s="917"/>
      <c r="J57" s="917"/>
      <c r="K57" s="917"/>
      <c r="L57" s="917"/>
      <c r="M57" s="917"/>
      <c r="N57" s="917"/>
      <c r="O57" s="917"/>
      <c r="P57" s="917"/>
      <c r="Q57" s="917"/>
      <c r="R57" s="234"/>
      <c r="S57" s="140"/>
    </row>
    <row r="58" spans="1:19" s="965" customFormat="1" ht="13.5" customHeight="1">
      <c r="A58" s="963"/>
      <c r="B58" s="963"/>
      <c r="C58" s="1410" t="s">
        <v>679</v>
      </c>
      <c r="D58" s="1410"/>
      <c r="E58" s="1410"/>
      <c r="F58" s="1410"/>
      <c r="G58" s="1410"/>
      <c r="H58" s="1410"/>
      <c r="I58" s="1410"/>
      <c r="J58" s="1410"/>
      <c r="K58" s="1410"/>
      <c r="L58" s="1410"/>
      <c r="M58" s="1410"/>
      <c r="N58" s="1410"/>
      <c r="O58" s="1410"/>
      <c r="P58" s="1410"/>
      <c r="Q58" s="1410"/>
      <c r="R58" s="964"/>
      <c r="S58" s="143"/>
    </row>
    <row r="59" spans="1:19" s="144" customFormat="1" ht="13.5" customHeight="1">
      <c r="A59" s="963"/>
      <c r="B59" s="963"/>
      <c r="C59" s="1410" t="s">
        <v>451</v>
      </c>
      <c r="D59" s="1410"/>
      <c r="E59" s="1410"/>
      <c r="F59" s="1410"/>
      <c r="G59" s="1410"/>
      <c r="H59" s="1410"/>
      <c r="I59" s="1410"/>
      <c r="J59" s="1410"/>
      <c r="K59" s="1410"/>
      <c r="L59" s="1410"/>
      <c r="M59" s="1410"/>
      <c r="N59" s="1410"/>
      <c r="O59" s="1410"/>
      <c r="P59" s="1410"/>
      <c r="Q59" s="1410"/>
      <c r="R59" s="964"/>
      <c r="S59" s="143"/>
    </row>
    <row r="60" spans="1:19" s="421" customFormat="1" ht="13.5" customHeight="1">
      <c r="A60" s="908"/>
      <c r="B60" s="908"/>
      <c r="C60" s="491" t="s">
        <v>401</v>
      </c>
      <c r="D60" s="445"/>
      <c r="E60" s="938"/>
      <c r="F60" s="938"/>
      <c r="G60" s="938"/>
      <c r="H60" s="938"/>
      <c r="I60" s="939" t="s">
        <v>136</v>
      </c>
      <c r="J60" s="940"/>
      <c r="K60" s="940"/>
      <c r="L60" s="940"/>
      <c r="M60" s="523"/>
      <c r="N60" s="593"/>
      <c r="O60" s="593"/>
      <c r="P60" s="593"/>
      <c r="Q60" s="593"/>
      <c r="R60" s="234"/>
    </row>
    <row r="61" spans="1:19" ht="13.5" customHeight="1">
      <c r="A61" s="138"/>
      <c r="B61" s="140"/>
      <c r="C61" s="468"/>
      <c r="D61" s="140"/>
      <c r="E61" s="174"/>
      <c r="F61" s="1348">
        <v>42186</v>
      </c>
      <c r="G61" s="1348"/>
      <c r="H61" s="1348"/>
      <c r="I61" s="1348"/>
      <c r="J61" s="1348"/>
      <c r="K61" s="1348"/>
      <c r="L61" s="1348"/>
      <c r="M61" s="1348"/>
      <c r="N61" s="1348"/>
      <c r="O61" s="1348"/>
      <c r="P61" s="1348"/>
      <c r="Q61" s="1348"/>
      <c r="R61" s="410">
        <v>9</v>
      </c>
      <c r="S61" s="140"/>
    </row>
  </sheetData>
  <dataConsolidate/>
  <mergeCells count="16">
    <mergeCell ref="C6:Q6"/>
    <mergeCell ref="C11:D11"/>
    <mergeCell ref="C14:D14"/>
    <mergeCell ref="B1:D1"/>
    <mergeCell ref="C35:D35"/>
    <mergeCell ref="E8:K8"/>
    <mergeCell ref="L8:Q8"/>
    <mergeCell ref="C59:Q59"/>
    <mergeCell ref="F61:Q61"/>
    <mergeCell ref="C54:D54"/>
    <mergeCell ref="C55:D55"/>
    <mergeCell ref="C9:D9"/>
    <mergeCell ref="D51:G51"/>
    <mergeCell ref="C37:D37"/>
    <mergeCell ref="C40:D40"/>
    <mergeCell ref="C58:Q58"/>
  </mergeCells>
  <conditionalFormatting sqref="E9:Q11 E8 E35:G35 H35:Q37">
    <cfRule type="cellIs" dxfId="11" priority="4"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sheetPr codeName="Folha6">
    <tabColor theme="5"/>
  </sheetPr>
  <dimension ref="A1:S51"/>
  <sheetViews>
    <sheetView showRuler="0" zoomScaleNormal="100" workbookViewId="0"/>
  </sheetViews>
  <sheetFormatPr defaultRowHeight="12.75"/>
  <cols>
    <col min="1" max="1" width="1" style="99" customWidth="1"/>
    <col min="2" max="2" width="2.5703125" style="99" customWidth="1"/>
    <col min="3" max="3" width="1" style="99" customWidth="1"/>
    <col min="4" max="4" width="30.42578125" style="99" customWidth="1"/>
    <col min="5" max="17" width="5" style="99" customWidth="1"/>
    <col min="18" max="18" width="2.5703125" style="99" customWidth="1"/>
    <col min="19" max="19" width="1" style="99" customWidth="1"/>
    <col min="20" max="16384" width="9.140625" style="99"/>
  </cols>
  <sheetData>
    <row r="1" spans="1:19" ht="13.5" customHeight="1">
      <c r="A1" s="4"/>
      <c r="B1" s="7"/>
      <c r="C1" s="7"/>
      <c r="D1" s="1421" t="s">
        <v>338</v>
      </c>
      <c r="E1" s="1421"/>
      <c r="F1" s="1421"/>
      <c r="G1" s="1421"/>
      <c r="H1" s="1421"/>
      <c r="I1" s="1421"/>
      <c r="J1" s="1421"/>
      <c r="K1" s="1421"/>
      <c r="L1" s="1421"/>
      <c r="M1" s="1421"/>
      <c r="N1" s="1421"/>
      <c r="O1" s="1421"/>
      <c r="P1" s="1421"/>
      <c r="Q1" s="1421"/>
      <c r="R1" s="1421"/>
      <c r="S1" s="4"/>
    </row>
    <row r="2" spans="1:19" ht="6" customHeight="1">
      <c r="A2" s="4"/>
      <c r="B2" s="1422"/>
      <c r="C2" s="1423"/>
      <c r="D2" s="1424"/>
      <c r="E2" s="7"/>
      <c r="F2" s="7"/>
      <c r="G2" s="7"/>
      <c r="H2" s="7"/>
      <c r="I2" s="7"/>
      <c r="J2" s="7"/>
      <c r="K2" s="7"/>
      <c r="L2" s="7"/>
      <c r="M2" s="7"/>
      <c r="N2" s="7"/>
      <c r="O2" s="7"/>
      <c r="P2" s="7"/>
      <c r="Q2" s="7"/>
      <c r="R2" s="7"/>
      <c r="S2" s="4"/>
    </row>
    <row r="3" spans="1:19" ht="13.5" customHeight="1" thickBot="1">
      <c r="A3" s="4"/>
      <c r="B3" s="227"/>
      <c r="C3" s="7"/>
      <c r="D3" s="7"/>
      <c r="E3" s="629"/>
      <c r="F3" s="629"/>
      <c r="G3" s="629"/>
      <c r="H3" s="629"/>
      <c r="I3" s="555"/>
      <c r="J3" s="629"/>
      <c r="K3" s="629"/>
      <c r="L3" s="629"/>
      <c r="M3" s="629"/>
      <c r="N3" s="629"/>
      <c r="O3" s="629"/>
      <c r="P3" s="629"/>
      <c r="Q3" s="629" t="s">
        <v>73</v>
      </c>
      <c r="R3" s="7"/>
      <c r="S3" s="4"/>
    </row>
    <row r="4" spans="1:19" s="10" customFormat="1" ht="13.5" customHeight="1" thickBot="1">
      <c r="A4" s="9"/>
      <c r="B4" s="226"/>
      <c r="C4" s="406" t="s">
        <v>218</v>
      </c>
      <c r="D4" s="556"/>
      <c r="E4" s="556"/>
      <c r="F4" s="556"/>
      <c r="G4" s="556"/>
      <c r="H4" s="556"/>
      <c r="I4" s="556"/>
      <c r="J4" s="556"/>
      <c r="K4" s="556"/>
      <c r="L4" s="556"/>
      <c r="M4" s="556"/>
      <c r="N4" s="556"/>
      <c r="O4" s="556"/>
      <c r="P4" s="556"/>
      <c r="Q4" s="557"/>
      <c r="R4" s="7"/>
      <c r="S4" s="9"/>
    </row>
    <row r="5" spans="1:19" ht="4.5" customHeight="1">
      <c r="A5" s="4"/>
      <c r="B5" s="227"/>
      <c r="C5" s="1425" t="s">
        <v>78</v>
      </c>
      <c r="D5" s="1425"/>
      <c r="E5" s="1426"/>
      <c r="F5" s="1426"/>
      <c r="G5" s="1426"/>
      <c r="H5" s="1426"/>
      <c r="I5" s="1426"/>
      <c r="J5" s="1426"/>
      <c r="K5" s="1426"/>
      <c r="L5" s="1426"/>
      <c r="M5" s="1426"/>
      <c r="N5" s="1426"/>
      <c r="O5" s="633"/>
      <c r="P5" s="633"/>
      <c r="Q5" s="633"/>
      <c r="R5" s="7"/>
      <c r="S5" s="4"/>
    </row>
    <row r="6" spans="1:19" ht="12" customHeight="1">
      <c r="A6" s="4"/>
      <c r="B6" s="227"/>
      <c r="C6" s="1425"/>
      <c r="D6" s="1425"/>
      <c r="E6" s="1427" t="str">
        <f>+'11desemprego_IEFP'!E6:O6</f>
        <v>2014</v>
      </c>
      <c r="F6" s="1427"/>
      <c r="G6" s="1427"/>
      <c r="H6" s="1427"/>
      <c r="I6" s="1427"/>
      <c r="J6" s="1427"/>
      <c r="K6" s="1427"/>
      <c r="L6" s="1427" t="str">
        <f>+'11desemprego_IEFP'!L6</f>
        <v>2015</v>
      </c>
      <c r="M6" s="1427"/>
      <c r="N6" s="1427"/>
      <c r="O6" s="1427"/>
      <c r="P6" s="1427"/>
      <c r="Q6" s="1427"/>
      <c r="R6" s="7"/>
      <c r="S6" s="4"/>
    </row>
    <row r="7" spans="1:19">
      <c r="A7" s="4"/>
      <c r="B7" s="227"/>
      <c r="C7" s="635"/>
      <c r="D7" s="635"/>
      <c r="E7" s="630" t="s">
        <v>100</v>
      </c>
      <c r="F7" s="736" t="s">
        <v>99</v>
      </c>
      <c r="G7" s="736" t="s">
        <v>98</v>
      </c>
      <c r="H7" s="736" t="s">
        <v>97</v>
      </c>
      <c r="I7" s="736" t="s">
        <v>96</v>
      </c>
      <c r="J7" s="736" t="s">
        <v>95</v>
      </c>
      <c r="K7" s="736" t="s">
        <v>94</v>
      </c>
      <c r="L7" s="736" t="s">
        <v>93</v>
      </c>
      <c r="M7" s="736" t="s">
        <v>104</v>
      </c>
      <c r="N7" s="736" t="s">
        <v>103</v>
      </c>
      <c r="O7" s="736" t="s">
        <v>102</v>
      </c>
      <c r="P7" s="736" t="s">
        <v>101</v>
      </c>
      <c r="Q7" s="736" t="s">
        <v>100</v>
      </c>
      <c r="R7" s="633"/>
      <c r="S7" s="4"/>
    </row>
    <row r="8" spans="1:19" s="544" customFormat="1" ht="15" customHeight="1">
      <c r="A8" s="98"/>
      <c r="B8" s="228"/>
      <c r="C8" s="1428" t="s">
        <v>68</v>
      </c>
      <c r="D8" s="1428"/>
      <c r="E8" s="558">
        <v>50564</v>
      </c>
      <c r="F8" s="559">
        <v>57542</v>
      </c>
      <c r="G8" s="559">
        <v>54394</v>
      </c>
      <c r="H8" s="559">
        <v>76700</v>
      </c>
      <c r="I8" s="559">
        <v>73375</v>
      </c>
      <c r="J8" s="559">
        <v>62788</v>
      </c>
      <c r="K8" s="559">
        <v>56648</v>
      </c>
      <c r="L8" s="559">
        <v>68881</v>
      </c>
      <c r="M8" s="559">
        <v>55675</v>
      </c>
      <c r="N8" s="559">
        <v>60610</v>
      </c>
      <c r="O8" s="559">
        <v>53765</v>
      </c>
      <c r="P8" s="559">
        <v>48152</v>
      </c>
      <c r="Q8" s="559">
        <v>53650</v>
      </c>
      <c r="R8" s="545"/>
      <c r="S8" s="98"/>
    </row>
    <row r="9" spans="1:19" s="553" customFormat="1" ht="11.25" customHeight="1">
      <c r="A9" s="560"/>
      <c r="B9" s="561"/>
      <c r="C9" s="562"/>
      <c r="D9" s="481" t="s">
        <v>192</v>
      </c>
      <c r="E9" s="155">
        <v>17765</v>
      </c>
      <c r="F9" s="162">
        <v>20842</v>
      </c>
      <c r="G9" s="162">
        <v>20285</v>
      </c>
      <c r="H9" s="162">
        <v>27734</v>
      </c>
      <c r="I9" s="162">
        <v>24362</v>
      </c>
      <c r="J9" s="162">
        <v>19926</v>
      </c>
      <c r="K9" s="162">
        <v>19448</v>
      </c>
      <c r="L9" s="162">
        <v>23211</v>
      </c>
      <c r="M9" s="162">
        <v>19091</v>
      </c>
      <c r="N9" s="162">
        <v>21181</v>
      </c>
      <c r="O9" s="162">
        <v>19122</v>
      </c>
      <c r="P9" s="162">
        <v>16956</v>
      </c>
      <c r="Q9" s="162">
        <v>19315</v>
      </c>
      <c r="R9" s="563"/>
      <c r="S9" s="560"/>
    </row>
    <row r="10" spans="1:19" s="553" customFormat="1" ht="11.25" customHeight="1">
      <c r="A10" s="560"/>
      <c r="B10" s="561"/>
      <c r="C10" s="562"/>
      <c r="D10" s="481" t="s">
        <v>193</v>
      </c>
      <c r="E10" s="155">
        <v>10187</v>
      </c>
      <c r="F10" s="162">
        <v>11801</v>
      </c>
      <c r="G10" s="162">
        <v>11109</v>
      </c>
      <c r="H10" s="162">
        <v>15505</v>
      </c>
      <c r="I10" s="162">
        <v>14447</v>
      </c>
      <c r="J10" s="162">
        <v>11485</v>
      </c>
      <c r="K10" s="162">
        <v>11464</v>
      </c>
      <c r="L10" s="162">
        <v>13530</v>
      </c>
      <c r="M10" s="162">
        <v>10397</v>
      </c>
      <c r="N10" s="162">
        <v>11569</v>
      </c>
      <c r="O10" s="162">
        <v>10641</v>
      </c>
      <c r="P10" s="162">
        <v>9749</v>
      </c>
      <c r="Q10" s="162">
        <v>11007</v>
      </c>
      <c r="R10" s="563"/>
      <c r="S10" s="560"/>
    </row>
    <row r="11" spans="1:19" s="553" customFormat="1" ht="11.25" customHeight="1">
      <c r="A11" s="560"/>
      <c r="B11" s="561"/>
      <c r="C11" s="562"/>
      <c r="D11" s="481" t="s">
        <v>194</v>
      </c>
      <c r="E11" s="155">
        <v>14174</v>
      </c>
      <c r="F11" s="162">
        <v>15196</v>
      </c>
      <c r="G11" s="162">
        <v>14281</v>
      </c>
      <c r="H11" s="162">
        <v>19645</v>
      </c>
      <c r="I11" s="162">
        <v>18665</v>
      </c>
      <c r="J11" s="162">
        <v>14677</v>
      </c>
      <c r="K11" s="162">
        <v>14221</v>
      </c>
      <c r="L11" s="162">
        <v>18607</v>
      </c>
      <c r="M11" s="162">
        <v>16148</v>
      </c>
      <c r="N11" s="162">
        <v>17176</v>
      </c>
      <c r="O11" s="162">
        <v>15236</v>
      </c>
      <c r="P11" s="162">
        <v>13681</v>
      </c>
      <c r="Q11" s="162">
        <v>14606</v>
      </c>
      <c r="R11" s="563"/>
      <c r="S11" s="560"/>
    </row>
    <row r="12" spans="1:19" s="553" customFormat="1" ht="11.25" customHeight="1">
      <c r="A12" s="560"/>
      <c r="B12" s="561"/>
      <c r="C12" s="562"/>
      <c r="D12" s="481" t="s">
        <v>195</v>
      </c>
      <c r="E12" s="155">
        <v>4060</v>
      </c>
      <c r="F12" s="162">
        <v>4847</v>
      </c>
      <c r="G12" s="162">
        <v>4301</v>
      </c>
      <c r="H12" s="162">
        <v>6298</v>
      </c>
      <c r="I12" s="162">
        <v>6606</v>
      </c>
      <c r="J12" s="162">
        <v>4910</v>
      </c>
      <c r="K12" s="162">
        <v>4791</v>
      </c>
      <c r="L12" s="162">
        <v>5669</v>
      </c>
      <c r="M12" s="162">
        <v>4384</v>
      </c>
      <c r="N12" s="162">
        <v>4917</v>
      </c>
      <c r="O12" s="162">
        <v>4047</v>
      </c>
      <c r="P12" s="162">
        <v>3604</v>
      </c>
      <c r="Q12" s="162">
        <v>4177</v>
      </c>
      <c r="R12" s="563"/>
      <c r="S12" s="560"/>
    </row>
    <row r="13" spans="1:19" s="553" customFormat="1" ht="11.25" customHeight="1">
      <c r="A13" s="560"/>
      <c r="B13" s="561"/>
      <c r="C13" s="562"/>
      <c r="D13" s="481" t="s">
        <v>196</v>
      </c>
      <c r="E13" s="155">
        <v>2216</v>
      </c>
      <c r="F13" s="162">
        <v>2386</v>
      </c>
      <c r="G13" s="162">
        <v>2069</v>
      </c>
      <c r="H13" s="162">
        <v>3937</v>
      </c>
      <c r="I13" s="162">
        <v>5625</v>
      </c>
      <c r="J13" s="162">
        <v>8755</v>
      </c>
      <c r="K13" s="162">
        <v>4511</v>
      </c>
      <c r="L13" s="162">
        <v>4456</v>
      </c>
      <c r="M13" s="162">
        <v>3012</v>
      </c>
      <c r="N13" s="162">
        <v>2984</v>
      </c>
      <c r="O13" s="162">
        <v>2419</v>
      </c>
      <c r="P13" s="162">
        <v>2198</v>
      </c>
      <c r="Q13" s="162">
        <v>2204</v>
      </c>
      <c r="R13" s="563"/>
      <c r="S13" s="560"/>
    </row>
    <row r="14" spans="1:19" s="553" customFormat="1" ht="11.25" customHeight="1">
      <c r="A14" s="560"/>
      <c r="B14" s="561"/>
      <c r="C14" s="562"/>
      <c r="D14" s="481" t="s">
        <v>132</v>
      </c>
      <c r="E14" s="155">
        <v>1102</v>
      </c>
      <c r="F14" s="162">
        <v>1110</v>
      </c>
      <c r="G14" s="162">
        <v>1051</v>
      </c>
      <c r="H14" s="162">
        <v>1739</v>
      </c>
      <c r="I14" s="162">
        <v>1862</v>
      </c>
      <c r="J14" s="162">
        <v>1507</v>
      </c>
      <c r="K14" s="162">
        <v>1155</v>
      </c>
      <c r="L14" s="162">
        <v>1697</v>
      </c>
      <c r="M14" s="162">
        <v>1398</v>
      </c>
      <c r="N14" s="162">
        <v>1474</v>
      </c>
      <c r="O14" s="162">
        <v>1209</v>
      </c>
      <c r="P14" s="162">
        <v>929</v>
      </c>
      <c r="Q14" s="162">
        <v>1206</v>
      </c>
      <c r="R14" s="563"/>
      <c r="S14" s="560"/>
    </row>
    <row r="15" spans="1:19" s="553" customFormat="1" ht="11.25" customHeight="1">
      <c r="A15" s="560"/>
      <c r="B15" s="561"/>
      <c r="C15" s="562"/>
      <c r="D15" s="481" t="s">
        <v>133</v>
      </c>
      <c r="E15" s="155">
        <v>1060</v>
      </c>
      <c r="F15" s="162">
        <v>1360</v>
      </c>
      <c r="G15" s="162">
        <v>1298</v>
      </c>
      <c r="H15" s="162">
        <v>1842</v>
      </c>
      <c r="I15" s="162">
        <v>1808</v>
      </c>
      <c r="J15" s="162">
        <v>1528</v>
      </c>
      <c r="K15" s="162">
        <v>1058</v>
      </c>
      <c r="L15" s="162">
        <v>1711</v>
      </c>
      <c r="M15" s="162">
        <v>1245</v>
      </c>
      <c r="N15" s="162">
        <v>1309</v>
      </c>
      <c r="O15" s="162">
        <v>1091</v>
      </c>
      <c r="P15" s="162">
        <v>1035</v>
      </c>
      <c r="Q15" s="162">
        <v>1135</v>
      </c>
      <c r="R15" s="563"/>
      <c r="S15" s="560"/>
    </row>
    <row r="16" spans="1:19" s="569" customFormat="1" ht="15" customHeight="1">
      <c r="A16" s="564"/>
      <c r="B16" s="565"/>
      <c r="C16" s="1428" t="s">
        <v>304</v>
      </c>
      <c r="D16" s="1428"/>
      <c r="E16" s="566"/>
      <c r="F16" s="567"/>
      <c r="G16" s="567"/>
      <c r="H16" s="567"/>
      <c r="I16" s="567"/>
      <c r="J16" s="567"/>
      <c r="K16" s="567"/>
      <c r="L16" s="567"/>
      <c r="M16" s="567"/>
      <c r="N16" s="567"/>
      <c r="O16" s="567"/>
      <c r="P16" s="567"/>
      <c r="Q16" s="567"/>
      <c r="R16" s="568"/>
      <c r="S16" s="564"/>
    </row>
    <row r="17" spans="1:19" s="553" customFormat="1" ht="12" customHeight="1">
      <c r="A17" s="560"/>
      <c r="B17" s="561"/>
      <c r="C17" s="562"/>
      <c r="D17" s="100" t="s">
        <v>643</v>
      </c>
      <c r="E17" s="162">
        <v>5455</v>
      </c>
      <c r="F17" s="162">
        <v>6018</v>
      </c>
      <c r="G17" s="162">
        <v>5449</v>
      </c>
      <c r="H17" s="162">
        <v>8392</v>
      </c>
      <c r="I17" s="162">
        <v>8964</v>
      </c>
      <c r="J17" s="162">
        <v>6930</v>
      </c>
      <c r="K17" s="162">
        <v>5221</v>
      </c>
      <c r="L17" s="162">
        <v>8381</v>
      </c>
      <c r="M17" s="162">
        <v>6912</v>
      </c>
      <c r="N17" s="162">
        <v>7464</v>
      </c>
      <c r="O17" s="162">
        <v>6673</v>
      </c>
      <c r="P17" s="162">
        <v>5781</v>
      </c>
      <c r="Q17" s="162">
        <v>5900</v>
      </c>
      <c r="R17" s="563"/>
      <c r="S17" s="560"/>
    </row>
    <row r="18" spans="1:19" s="553" customFormat="1" ht="12" customHeight="1">
      <c r="A18" s="560"/>
      <c r="B18" s="561"/>
      <c r="C18" s="562"/>
      <c r="D18" s="100" t="s">
        <v>644</v>
      </c>
      <c r="E18" s="162">
        <v>3991</v>
      </c>
      <c r="F18" s="162">
        <v>4527</v>
      </c>
      <c r="G18" s="162">
        <v>4749</v>
      </c>
      <c r="H18" s="162">
        <v>5219</v>
      </c>
      <c r="I18" s="162">
        <v>5838</v>
      </c>
      <c r="J18" s="162">
        <v>5080</v>
      </c>
      <c r="K18" s="162">
        <v>5135</v>
      </c>
      <c r="L18" s="162">
        <v>5696</v>
      </c>
      <c r="M18" s="162">
        <v>4808</v>
      </c>
      <c r="N18" s="162">
        <v>5158</v>
      </c>
      <c r="O18" s="162">
        <v>4874</v>
      </c>
      <c r="P18" s="162">
        <v>4429</v>
      </c>
      <c r="Q18" s="162">
        <v>4414</v>
      </c>
      <c r="R18" s="563"/>
      <c r="S18" s="560"/>
    </row>
    <row r="19" spans="1:19" s="553" customFormat="1" ht="12" customHeight="1">
      <c r="A19" s="560"/>
      <c r="B19" s="561"/>
      <c r="C19" s="562"/>
      <c r="D19" s="100" t="s">
        <v>645</v>
      </c>
      <c r="E19" s="162">
        <v>3236</v>
      </c>
      <c r="F19" s="162">
        <v>3503</v>
      </c>
      <c r="G19" s="162">
        <v>3353</v>
      </c>
      <c r="H19" s="162">
        <v>4074</v>
      </c>
      <c r="I19" s="162">
        <v>5233</v>
      </c>
      <c r="J19" s="162">
        <v>5173</v>
      </c>
      <c r="K19" s="162">
        <v>3503</v>
      </c>
      <c r="L19" s="162">
        <v>4425</v>
      </c>
      <c r="M19" s="162">
        <v>3772</v>
      </c>
      <c r="N19" s="162">
        <v>4004</v>
      </c>
      <c r="O19" s="162">
        <v>3635</v>
      </c>
      <c r="P19" s="162">
        <v>3376</v>
      </c>
      <c r="Q19" s="162">
        <v>3493</v>
      </c>
      <c r="R19" s="563"/>
      <c r="S19" s="560"/>
    </row>
    <row r="20" spans="1:19" s="553" customFormat="1" ht="12" customHeight="1">
      <c r="A20" s="560"/>
      <c r="B20" s="561"/>
      <c r="C20" s="562"/>
      <c r="D20" s="100" t="s">
        <v>646</v>
      </c>
      <c r="E20" s="162">
        <v>3420</v>
      </c>
      <c r="F20" s="162">
        <v>1666</v>
      </c>
      <c r="G20" s="162">
        <v>1358</v>
      </c>
      <c r="H20" s="162">
        <v>1671</v>
      </c>
      <c r="I20" s="162">
        <v>2227</v>
      </c>
      <c r="J20" s="162">
        <v>2372</v>
      </c>
      <c r="K20" s="162">
        <v>2634</v>
      </c>
      <c r="L20" s="162">
        <v>1861</v>
      </c>
      <c r="M20" s="162">
        <v>1519</v>
      </c>
      <c r="N20" s="162">
        <v>1981</v>
      </c>
      <c r="O20" s="162">
        <v>1660</v>
      </c>
      <c r="P20" s="162">
        <v>1323</v>
      </c>
      <c r="Q20" s="162">
        <v>3279</v>
      </c>
      <c r="R20" s="563"/>
      <c r="S20" s="560"/>
    </row>
    <row r="21" spans="1:19" s="553" customFormat="1" ht="11.25" customHeight="1">
      <c r="A21" s="560"/>
      <c r="B21" s="561"/>
      <c r="C21" s="562"/>
      <c r="D21" s="100" t="s">
        <v>647</v>
      </c>
      <c r="E21" s="162">
        <v>3391</v>
      </c>
      <c r="F21" s="162">
        <v>3599</v>
      </c>
      <c r="G21" s="162">
        <v>3778</v>
      </c>
      <c r="H21" s="162">
        <v>3951</v>
      </c>
      <c r="I21" s="162">
        <v>4380</v>
      </c>
      <c r="J21" s="162">
        <v>4079</v>
      </c>
      <c r="K21" s="162">
        <v>4687</v>
      </c>
      <c r="L21" s="162">
        <v>4744</v>
      </c>
      <c r="M21" s="162">
        <v>3804</v>
      </c>
      <c r="N21" s="162">
        <v>3868</v>
      </c>
      <c r="O21" s="162">
        <v>3632</v>
      </c>
      <c r="P21" s="162">
        <v>3264</v>
      </c>
      <c r="Q21" s="162">
        <v>3249</v>
      </c>
      <c r="R21" s="563"/>
      <c r="S21" s="560"/>
    </row>
    <row r="22" spans="1:19" s="553" customFormat="1" ht="15" customHeight="1">
      <c r="A22" s="560"/>
      <c r="B22" s="561"/>
      <c r="C22" s="1428" t="s">
        <v>219</v>
      </c>
      <c r="D22" s="1428"/>
      <c r="E22" s="558">
        <v>6560</v>
      </c>
      <c r="F22" s="559">
        <v>9621</v>
      </c>
      <c r="G22" s="559">
        <v>9759</v>
      </c>
      <c r="H22" s="559">
        <v>14460</v>
      </c>
      <c r="I22" s="559">
        <v>12352</v>
      </c>
      <c r="J22" s="559">
        <v>8524</v>
      </c>
      <c r="K22" s="559">
        <v>6386</v>
      </c>
      <c r="L22" s="559">
        <v>9479</v>
      </c>
      <c r="M22" s="559">
        <v>8317</v>
      </c>
      <c r="N22" s="559">
        <v>9121</v>
      </c>
      <c r="O22" s="559">
        <v>6927</v>
      </c>
      <c r="P22" s="559">
        <v>6151</v>
      </c>
      <c r="Q22" s="559">
        <v>6640</v>
      </c>
      <c r="R22" s="563"/>
      <c r="S22" s="560"/>
    </row>
    <row r="23" spans="1:19" s="569" customFormat="1" ht="12" customHeight="1">
      <c r="A23" s="564"/>
      <c r="B23" s="565"/>
      <c r="C23" s="1428" t="s">
        <v>305</v>
      </c>
      <c r="D23" s="1428"/>
      <c r="E23" s="558">
        <v>44004</v>
      </c>
      <c r="F23" s="559">
        <v>47921</v>
      </c>
      <c r="G23" s="559">
        <v>44635</v>
      </c>
      <c r="H23" s="559">
        <v>62240</v>
      </c>
      <c r="I23" s="559">
        <v>61023</v>
      </c>
      <c r="J23" s="559">
        <v>54264</v>
      </c>
      <c r="K23" s="559">
        <v>50262</v>
      </c>
      <c r="L23" s="559">
        <v>59402</v>
      </c>
      <c r="M23" s="559">
        <v>47358</v>
      </c>
      <c r="N23" s="559">
        <v>51489</v>
      </c>
      <c r="O23" s="559">
        <v>46838</v>
      </c>
      <c r="P23" s="559">
        <v>42001</v>
      </c>
      <c r="Q23" s="559">
        <v>47010</v>
      </c>
      <c r="R23" s="570"/>
      <c r="S23" s="564"/>
    </row>
    <row r="24" spans="1:19" s="553" customFormat="1" ht="12.75" customHeight="1">
      <c r="A24" s="560"/>
      <c r="B24" s="571"/>
      <c r="C24" s="562"/>
      <c r="D24" s="487" t="s">
        <v>359</v>
      </c>
      <c r="E24" s="155">
        <v>2049</v>
      </c>
      <c r="F24" s="162">
        <v>2251</v>
      </c>
      <c r="G24" s="162">
        <v>2142</v>
      </c>
      <c r="H24" s="162">
        <v>2443</v>
      </c>
      <c r="I24" s="162">
        <v>4063</v>
      </c>
      <c r="J24" s="162">
        <v>2613</v>
      </c>
      <c r="K24" s="162">
        <v>2509</v>
      </c>
      <c r="L24" s="162">
        <v>2821</v>
      </c>
      <c r="M24" s="162">
        <v>2152</v>
      </c>
      <c r="N24" s="162">
        <v>2260</v>
      </c>
      <c r="O24" s="162">
        <v>1850</v>
      </c>
      <c r="P24" s="162">
        <v>1678</v>
      </c>
      <c r="Q24" s="162">
        <v>2122</v>
      </c>
      <c r="R24" s="563"/>
      <c r="S24" s="560"/>
    </row>
    <row r="25" spans="1:19" s="553" customFormat="1" ht="11.25" customHeight="1">
      <c r="A25" s="560"/>
      <c r="B25" s="571"/>
      <c r="C25" s="562"/>
      <c r="D25" s="487" t="s">
        <v>220</v>
      </c>
      <c r="E25" s="155">
        <v>9762</v>
      </c>
      <c r="F25" s="162">
        <v>10804</v>
      </c>
      <c r="G25" s="162">
        <v>10087</v>
      </c>
      <c r="H25" s="162">
        <v>12209</v>
      </c>
      <c r="I25" s="162">
        <v>13165</v>
      </c>
      <c r="J25" s="162">
        <v>11703</v>
      </c>
      <c r="K25" s="162">
        <v>12690</v>
      </c>
      <c r="L25" s="162">
        <v>14328</v>
      </c>
      <c r="M25" s="162">
        <v>11618</v>
      </c>
      <c r="N25" s="162">
        <v>12451</v>
      </c>
      <c r="O25" s="162">
        <v>11504</v>
      </c>
      <c r="P25" s="162">
        <v>10222</v>
      </c>
      <c r="Q25" s="162">
        <v>9954</v>
      </c>
      <c r="R25" s="563"/>
      <c r="S25" s="560"/>
    </row>
    <row r="26" spans="1:19" s="553" customFormat="1" ht="11.25" customHeight="1">
      <c r="A26" s="560"/>
      <c r="B26" s="571"/>
      <c r="C26" s="562"/>
      <c r="D26" s="487" t="s">
        <v>168</v>
      </c>
      <c r="E26" s="155">
        <v>32086</v>
      </c>
      <c r="F26" s="162">
        <v>34692</v>
      </c>
      <c r="G26" s="162">
        <v>32217</v>
      </c>
      <c r="H26" s="162">
        <v>47287</v>
      </c>
      <c r="I26" s="162">
        <v>43522</v>
      </c>
      <c r="J26" s="162">
        <v>39726</v>
      </c>
      <c r="K26" s="162">
        <v>34866</v>
      </c>
      <c r="L26" s="162">
        <v>42002</v>
      </c>
      <c r="M26" s="162">
        <v>33379</v>
      </c>
      <c r="N26" s="162">
        <v>36568</v>
      </c>
      <c r="O26" s="162">
        <v>33282</v>
      </c>
      <c r="P26" s="162">
        <v>29905</v>
      </c>
      <c r="Q26" s="162">
        <v>34744</v>
      </c>
      <c r="R26" s="563"/>
      <c r="S26" s="560"/>
    </row>
    <row r="27" spans="1:19" s="553" customFormat="1" ht="11.25" customHeight="1">
      <c r="A27" s="560"/>
      <c r="B27" s="571"/>
      <c r="C27" s="562"/>
      <c r="D27" s="487" t="s">
        <v>221</v>
      </c>
      <c r="E27" s="155">
        <v>107</v>
      </c>
      <c r="F27" s="162">
        <v>174</v>
      </c>
      <c r="G27" s="162">
        <v>189</v>
      </c>
      <c r="H27" s="162">
        <v>301</v>
      </c>
      <c r="I27" s="162">
        <v>273</v>
      </c>
      <c r="J27" s="162">
        <v>222</v>
      </c>
      <c r="K27" s="162">
        <v>197</v>
      </c>
      <c r="L27" s="162">
        <v>251</v>
      </c>
      <c r="M27" s="162">
        <v>209</v>
      </c>
      <c r="N27" s="162">
        <v>210</v>
      </c>
      <c r="O27" s="162">
        <v>202</v>
      </c>
      <c r="P27" s="162">
        <v>196</v>
      </c>
      <c r="Q27" s="162">
        <v>190</v>
      </c>
      <c r="R27" s="563"/>
      <c r="S27" s="560"/>
    </row>
    <row r="28" spans="1:19" ht="10.5" customHeight="1" thickBot="1">
      <c r="A28" s="4"/>
      <c r="B28" s="227"/>
      <c r="C28" s="572"/>
      <c r="D28" s="16"/>
      <c r="E28" s="629"/>
      <c r="F28" s="629"/>
      <c r="G28" s="629"/>
      <c r="H28" s="629"/>
      <c r="I28" s="629"/>
      <c r="J28" s="554"/>
      <c r="K28" s="554"/>
      <c r="L28" s="554"/>
      <c r="M28" s="554"/>
      <c r="N28" s="554"/>
      <c r="O28" s="554"/>
      <c r="P28" s="554"/>
      <c r="Q28" s="554"/>
      <c r="R28" s="633"/>
      <c r="S28" s="4"/>
    </row>
    <row r="29" spans="1:19" ht="13.5" customHeight="1" thickBot="1">
      <c r="A29" s="4"/>
      <c r="B29" s="227"/>
      <c r="C29" s="406" t="s">
        <v>222</v>
      </c>
      <c r="D29" s="556"/>
      <c r="E29" s="574"/>
      <c r="F29" s="574"/>
      <c r="G29" s="574"/>
      <c r="H29" s="574"/>
      <c r="I29" s="574"/>
      <c r="J29" s="574"/>
      <c r="K29" s="574"/>
      <c r="L29" s="574"/>
      <c r="M29" s="574"/>
      <c r="N29" s="574"/>
      <c r="O29" s="574"/>
      <c r="P29" s="574"/>
      <c r="Q29" s="575"/>
      <c r="R29" s="633"/>
      <c r="S29" s="4"/>
    </row>
    <row r="30" spans="1:19" ht="9.75" customHeight="1">
      <c r="A30" s="4"/>
      <c r="B30" s="227"/>
      <c r="C30" s="632" t="s">
        <v>78</v>
      </c>
      <c r="D30" s="16"/>
      <c r="E30" s="573"/>
      <c r="F30" s="573"/>
      <c r="G30" s="573"/>
      <c r="H30" s="573"/>
      <c r="I30" s="573"/>
      <c r="J30" s="573"/>
      <c r="K30" s="573"/>
      <c r="L30" s="573"/>
      <c r="M30" s="573"/>
      <c r="N30" s="573"/>
      <c r="O30" s="573"/>
      <c r="P30" s="573"/>
      <c r="Q30" s="576"/>
      <c r="R30" s="633"/>
      <c r="S30" s="4"/>
    </row>
    <row r="31" spans="1:19" ht="15" customHeight="1">
      <c r="A31" s="4"/>
      <c r="B31" s="227"/>
      <c r="C31" s="1428" t="s">
        <v>68</v>
      </c>
      <c r="D31" s="1428"/>
      <c r="E31" s="558">
        <v>13658</v>
      </c>
      <c r="F31" s="559">
        <v>14048</v>
      </c>
      <c r="G31" s="559">
        <v>10402</v>
      </c>
      <c r="H31" s="559">
        <v>16319</v>
      </c>
      <c r="I31" s="559">
        <v>15261</v>
      </c>
      <c r="J31" s="559">
        <v>12642</v>
      </c>
      <c r="K31" s="559">
        <v>10614</v>
      </c>
      <c r="L31" s="559">
        <v>15839</v>
      </c>
      <c r="M31" s="559">
        <v>13668</v>
      </c>
      <c r="N31" s="559">
        <v>16790</v>
      </c>
      <c r="O31" s="559">
        <v>17645</v>
      </c>
      <c r="P31" s="559">
        <v>16597</v>
      </c>
      <c r="Q31" s="559">
        <v>16168</v>
      </c>
      <c r="R31" s="633"/>
      <c r="S31" s="4"/>
    </row>
    <row r="32" spans="1:19" ht="12" customHeight="1">
      <c r="A32" s="4"/>
      <c r="B32" s="227"/>
      <c r="C32" s="492"/>
      <c r="D32" s="481" t="s">
        <v>192</v>
      </c>
      <c r="E32" s="155">
        <v>5068</v>
      </c>
      <c r="F32" s="162">
        <v>5277</v>
      </c>
      <c r="G32" s="162">
        <v>3188</v>
      </c>
      <c r="H32" s="162">
        <v>6752</v>
      </c>
      <c r="I32" s="162">
        <v>5989</v>
      </c>
      <c r="J32" s="162">
        <v>5235</v>
      </c>
      <c r="K32" s="162">
        <v>4179</v>
      </c>
      <c r="L32" s="162">
        <v>5986</v>
      </c>
      <c r="M32" s="162">
        <v>5614</v>
      </c>
      <c r="N32" s="162">
        <v>5948</v>
      </c>
      <c r="O32" s="162">
        <v>6583</v>
      </c>
      <c r="P32" s="162">
        <v>5864</v>
      </c>
      <c r="Q32" s="162">
        <v>5840</v>
      </c>
      <c r="R32" s="633"/>
      <c r="S32" s="4"/>
    </row>
    <row r="33" spans="1:19" ht="12" customHeight="1">
      <c r="A33" s="4"/>
      <c r="B33" s="227"/>
      <c r="C33" s="492"/>
      <c r="D33" s="481" t="s">
        <v>193</v>
      </c>
      <c r="E33" s="155">
        <v>4070</v>
      </c>
      <c r="F33" s="162">
        <v>4344</v>
      </c>
      <c r="G33" s="162">
        <v>3766</v>
      </c>
      <c r="H33" s="162">
        <v>5039</v>
      </c>
      <c r="I33" s="162">
        <v>4567</v>
      </c>
      <c r="J33" s="162">
        <v>3570</v>
      </c>
      <c r="K33" s="162">
        <v>2944</v>
      </c>
      <c r="L33" s="162">
        <v>5257</v>
      </c>
      <c r="M33" s="162">
        <v>3751</v>
      </c>
      <c r="N33" s="162">
        <v>4460</v>
      </c>
      <c r="O33" s="162">
        <v>4625</v>
      </c>
      <c r="P33" s="162">
        <v>4839</v>
      </c>
      <c r="Q33" s="162">
        <v>4893</v>
      </c>
      <c r="R33" s="633"/>
      <c r="S33" s="4"/>
    </row>
    <row r="34" spans="1:19" ht="12" customHeight="1">
      <c r="A34" s="4"/>
      <c r="B34" s="227"/>
      <c r="C34" s="492"/>
      <c r="D34" s="481" t="s">
        <v>59</v>
      </c>
      <c r="E34" s="155">
        <v>1832</v>
      </c>
      <c r="F34" s="162">
        <v>2141</v>
      </c>
      <c r="G34" s="162">
        <v>1635</v>
      </c>
      <c r="H34" s="162">
        <v>2415</v>
      </c>
      <c r="I34" s="162">
        <v>2273</v>
      </c>
      <c r="J34" s="162">
        <v>1857</v>
      </c>
      <c r="K34" s="162">
        <v>1850</v>
      </c>
      <c r="L34" s="162">
        <v>2275</v>
      </c>
      <c r="M34" s="162">
        <v>1897</v>
      </c>
      <c r="N34" s="162">
        <v>2437</v>
      </c>
      <c r="O34" s="162">
        <v>2407</v>
      </c>
      <c r="P34" s="162">
        <v>2465</v>
      </c>
      <c r="Q34" s="162">
        <v>2248</v>
      </c>
      <c r="R34" s="633"/>
      <c r="S34" s="4"/>
    </row>
    <row r="35" spans="1:19" ht="12" customHeight="1">
      <c r="A35" s="4"/>
      <c r="B35" s="227"/>
      <c r="C35" s="492"/>
      <c r="D35" s="481" t="s">
        <v>195</v>
      </c>
      <c r="E35" s="155">
        <v>1310</v>
      </c>
      <c r="F35" s="162">
        <v>1182</v>
      </c>
      <c r="G35" s="162">
        <v>1153</v>
      </c>
      <c r="H35" s="162">
        <v>1345</v>
      </c>
      <c r="I35" s="162">
        <v>1492</v>
      </c>
      <c r="J35" s="162">
        <v>1246</v>
      </c>
      <c r="K35" s="162">
        <v>1035</v>
      </c>
      <c r="L35" s="162">
        <v>1435</v>
      </c>
      <c r="M35" s="162">
        <v>1220</v>
      </c>
      <c r="N35" s="162">
        <v>1735</v>
      </c>
      <c r="O35" s="162">
        <v>1800</v>
      </c>
      <c r="P35" s="162">
        <v>1577</v>
      </c>
      <c r="Q35" s="162">
        <v>1598</v>
      </c>
      <c r="R35" s="633"/>
      <c r="S35" s="4"/>
    </row>
    <row r="36" spans="1:19" ht="12" customHeight="1">
      <c r="A36" s="4"/>
      <c r="B36" s="227"/>
      <c r="C36" s="492"/>
      <c r="D36" s="481" t="s">
        <v>196</v>
      </c>
      <c r="E36" s="155">
        <v>1050</v>
      </c>
      <c r="F36" s="162">
        <v>778</v>
      </c>
      <c r="G36" s="162">
        <v>438</v>
      </c>
      <c r="H36" s="162">
        <v>477</v>
      </c>
      <c r="I36" s="162">
        <v>546</v>
      </c>
      <c r="J36" s="162">
        <v>405</v>
      </c>
      <c r="K36" s="162">
        <v>402</v>
      </c>
      <c r="L36" s="162">
        <v>547</v>
      </c>
      <c r="M36" s="162">
        <v>885</v>
      </c>
      <c r="N36" s="162">
        <v>1706</v>
      </c>
      <c r="O36" s="162">
        <v>1772</v>
      </c>
      <c r="P36" s="162">
        <v>1459</v>
      </c>
      <c r="Q36" s="162">
        <v>1117</v>
      </c>
      <c r="R36" s="633"/>
      <c r="S36" s="4"/>
    </row>
    <row r="37" spans="1:19" ht="12" customHeight="1">
      <c r="A37" s="4"/>
      <c r="B37" s="227"/>
      <c r="C37" s="492"/>
      <c r="D37" s="481" t="s">
        <v>132</v>
      </c>
      <c r="E37" s="155">
        <v>126</v>
      </c>
      <c r="F37" s="162">
        <v>163</v>
      </c>
      <c r="G37" s="162">
        <v>90</v>
      </c>
      <c r="H37" s="162">
        <v>157</v>
      </c>
      <c r="I37" s="162">
        <v>163</v>
      </c>
      <c r="J37" s="162">
        <v>137</v>
      </c>
      <c r="K37" s="162">
        <v>78</v>
      </c>
      <c r="L37" s="162">
        <v>123</v>
      </c>
      <c r="M37" s="162">
        <v>136</v>
      </c>
      <c r="N37" s="162">
        <v>222</v>
      </c>
      <c r="O37" s="162">
        <v>217</v>
      </c>
      <c r="P37" s="162">
        <v>206</v>
      </c>
      <c r="Q37" s="162">
        <v>230</v>
      </c>
      <c r="R37" s="633"/>
      <c r="S37" s="4"/>
    </row>
    <row r="38" spans="1:19" ht="12" customHeight="1">
      <c r="A38" s="4"/>
      <c r="B38" s="227"/>
      <c r="C38" s="492"/>
      <c r="D38" s="481" t="s">
        <v>133</v>
      </c>
      <c r="E38" s="155">
        <v>202</v>
      </c>
      <c r="F38" s="162">
        <v>163</v>
      </c>
      <c r="G38" s="162">
        <v>132</v>
      </c>
      <c r="H38" s="162">
        <v>134</v>
      </c>
      <c r="I38" s="162">
        <v>231</v>
      </c>
      <c r="J38" s="162">
        <v>192</v>
      </c>
      <c r="K38" s="162">
        <v>126</v>
      </c>
      <c r="L38" s="162">
        <v>216</v>
      </c>
      <c r="M38" s="162">
        <v>165</v>
      </c>
      <c r="N38" s="162">
        <v>282</v>
      </c>
      <c r="O38" s="162">
        <v>241</v>
      </c>
      <c r="P38" s="162">
        <v>187</v>
      </c>
      <c r="Q38" s="162">
        <v>242</v>
      </c>
      <c r="R38" s="633"/>
      <c r="S38" s="4"/>
    </row>
    <row r="39" spans="1:19" ht="15" customHeight="1">
      <c r="A39" s="4"/>
      <c r="B39" s="227"/>
      <c r="C39" s="492"/>
      <c r="D39" s="487" t="s">
        <v>359</v>
      </c>
      <c r="E39" s="162">
        <v>547</v>
      </c>
      <c r="F39" s="162">
        <v>553</v>
      </c>
      <c r="G39" s="162">
        <v>647</v>
      </c>
      <c r="H39" s="162">
        <v>654</v>
      </c>
      <c r="I39" s="162">
        <v>626</v>
      </c>
      <c r="J39" s="162">
        <v>635</v>
      </c>
      <c r="K39" s="162">
        <v>612</v>
      </c>
      <c r="L39" s="162">
        <v>908</v>
      </c>
      <c r="M39" s="162">
        <v>633</v>
      </c>
      <c r="N39" s="162">
        <v>1051</v>
      </c>
      <c r="O39" s="162">
        <v>1426</v>
      </c>
      <c r="P39" s="162">
        <v>833</v>
      </c>
      <c r="Q39" s="162">
        <v>574</v>
      </c>
      <c r="R39" s="633"/>
      <c r="S39" s="4"/>
    </row>
    <row r="40" spans="1:19" ht="12" customHeight="1">
      <c r="A40" s="4"/>
      <c r="B40" s="227"/>
      <c r="C40" s="492"/>
      <c r="D40" s="487" t="s">
        <v>220</v>
      </c>
      <c r="E40" s="162">
        <v>4033</v>
      </c>
      <c r="F40" s="162">
        <v>4240</v>
      </c>
      <c r="G40" s="162">
        <v>2570</v>
      </c>
      <c r="H40" s="162">
        <v>4742</v>
      </c>
      <c r="I40" s="162">
        <v>4451</v>
      </c>
      <c r="J40" s="162">
        <v>3486</v>
      </c>
      <c r="K40" s="162">
        <v>2830</v>
      </c>
      <c r="L40" s="162">
        <v>4260</v>
      </c>
      <c r="M40" s="162">
        <v>3877</v>
      </c>
      <c r="N40" s="162">
        <v>4167</v>
      </c>
      <c r="O40" s="162">
        <v>4008</v>
      </c>
      <c r="P40" s="162">
        <v>4395</v>
      </c>
      <c r="Q40" s="162">
        <v>3947</v>
      </c>
      <c r="R40" s="633"/>
      <c r="S40" s="4"/>
    </row>
    <row r="41" spans="1:19" ht="12" customHeight="1">
      <c r="A41" s="4"/>
      <c r="B41" s="227"/>
      <c r="C41" s="492"/>
      <c r="D41" s="487" t="s">
        <v>168</v>
      </c>
      <c r="E41" s="162">
        <v>9078</v>
      </c>
      <c r="F41" s="162">
        <v>9255</v>
      </c>
      <c r="G41" s="162">
        <v>7184</v>
      </c>
      <c r="H41" s="162">
        <v>10901</v>
      </c>
      <c r="I41" s="162">
        <v>10184</v>
      </c>
      <c r="J41" s="162">
        <v>8521</v>
      </c>
      <c r="K41" s="162">
        <v>7172</v>
      </c>
      <c r="L41" s="162">
        <v>10670</v>
      </c>
      <c r="M41" s="162">
        <v>9157</v>
      </c>
      <c r="N41" s="162">
        <v>11569</v>
      </c>
      <c r="O41" s="162">
        <v>12205</v>
      </c>
      <c r="P41" s="162">
        <v>11369</v>
      </c>
      <c r="Q41" s="162">
        <v>11646</v>
      </c>
      <c r="R41" s="633"/>
      <c r="S41" s="4"/>
    </row>
    <row r="42" spans="1:19" ht="11.25" customHeight="1">
      <c r="A42" s="4"/>
      <c r="B42" s="227"/>
      <c r="C42" s="492"/>
      <c r="D42" s="487" t="s">
        <v>221</v>
      </c>
      <c r="E42" s="792">
        <v>0</v>
      </c>
      <c r="F42" s="791">
        <v>0</v>
      </c>
      <c r="G42" s="791">
        <v>1</v>
      </c>
      <c r="H42" s="791">
        <v>22</v>
      </c>
      <c r="I42" s="791">
        <v>0</v>
      </c>
      <c r="J42" s="791">
        <v>0</v>
      </c>
      <c r="K42" s="791">
        <v>0</v>
      </c>
      <c r="L42" s="791">
        <v>1</v>
      </c>
      <c r="M42" s="791">
        <v>1</v>
      </c>
      <c r="N42" s="791">
        <v>3</v>
      </c>
      <c r="O42" s="791">
        <v>6</v>
      </c>
      <c r="P42" s="791">
        <v>0</v>
      </c>
      <c r="Q42" s="791">
        <v>1</v>
      </c>
      <c r="R42" s="633"/>
      <c r="S42" s="4"/>
    </row>
    <row r="43" spans="1:19" ht="15" customHeight="1">
      <c r="A43" s="4"/>
      <c r="B43" s="227"/>
      <c r="C43" s="631" t="s">
        <v>306</v>
      </c>
      <c r="D43" s="631"/>
      <c r="E43" s="155"/>
      <c r="F43" s="155"/>
      <c r="G43" s="162"/>
      <c r="H43" s="162"/>
      <c r="I43" s="162"/>
      <c r="J43" s="162"/>
      <c r="K43" s="162"/>
      <c r="L43" s="162"/>
      <c r="M43" s="162"/>
      <c r="N43" s="162"/>
      <c r="O43" s="162"/>
      <c r="P43" s="162"/>
      <c r="Q43" s="162"/>
      <c r="R43" s="633"/>
      <c r="S43" s="4"/>
    </row>
    <row r="44" spans="1:19" ht="12" customHeight="1">
      <c r="A44" s="4"/>
      <c r="B44" s="227"/>
      <c r="C44" s="492"/>
      <c r="D44" s="743" t="s">
        <v>648</v>
      </c>
      <c r="E44" s="162">
        <v>1509</v>
      </c>
      <c r="F44" s="162">
        <v>1447</v>
      </c>
      <c r="G44" s="162">
        <v>826</v>
      </c>
      <c r="H44" s="162">
        <v>1287</v>
      </c>
      <c r="I44" s="162">
        <v>1374</v>
      </c>
      <c r="J44" s="162">
        <v>1039</v>
      </c>
      <c r="K44" s="162">
        <v>1008</v>
      </c>
      <c r="L44" s="162">
        <v>1197</v>
      </c>
      <c r="M44" s="162">
        <v>1422</v>
      </c>
      <c r="N44" s="162">
        <v>1959</v>
      </c>
      <c r="O44" s="162">
        <v>2157</v>
      </c>
      <c r="P44" s="162">
        <v>2003</v>
      </c>
      <c r="Q44" s="162">
        <v>1856</v>
      </c>
      <c r="R44" s="633"/>
      <c r="S44" s="4"/>
    </row>
    <row r="45" spans="1:19" ht="12" customHeight="1">
      <c r="A45" s="4"/>
      <c r="B45" s="227"/>
      <c r="C45" s="492"/>
      <c r="D45" s="743" t="s">
        <v>644</v>
      </c>
      <c r="E45" s="162">
        <v>1217</v>
      </c>
      <c r="F45" s="162">
        <v>1176</v>
      </c>
      <c r="G45" s="162">
        <v>1643</v>
      </c>
      <c r="H45" s="162">
        <v>1411</v>
      </c>
      <c r="I45" s="162">
        <v>1356</v>
      </c>
      <c r="J45" s="162">
        <v>1104</v>
      </c>
      <c r="K45" s="162">
        <v>779</v>
      </c>
      <c r="L45" s="162">
        <v>1552</v>
      </c>
      <c r="M45" s="162">
        <v>988</v>
      </c>
      <c r="N45" s="162">
        <v>1316</v>
      </c>
      <c r="O45" s="162">
        <v>1179</v>
      </c>
      <c r="P45" s="162">
        <v>1365</v>
      </c>
      <c r="Q45" s="162">
        <v>1404</v>
      </c>
      <c r="R45" s="633"/>
      <c r="S45" s="4"/>
    </row>
    <row r="46" spans="1:19" ht="12" customHeight="1">
      <c r="A46" s="4"/>
      <c r="B46" s="227"/>
      <c r="C46" s="492"/>
      <c r="D46" s="743" t="s">
        <v>643</v>
      </c>
      <c r="E46" s="162">
        <v>1208</v>
      </c>
      <c r="F46" s="162">
        <v>1171</v>
      </c>
      <c r="G46" s="162">
        <v>743</v>
      </c>
      <c r="H46" s="162">
        <v>1143</v>
      </c>
      <c r="I46" s="162">
        <v>1270</v>
      </c>
      <c r="J46" s="162">
        <v>1081</v>
      </c>
      <c r="K46" s="162">
        <v>781</v>
      </c>
      <c r="L46" s="162">
        <v>1079</v>
      </c>
      <c r="M46" s="162">
        <v>1147</v>
      </c>
      <c r="N46" s="162">
        <v>1299</v>
      </c>
      <c r="O46" s="162">
        <v>1462</v>
      </c>
      <c r="P46" s="162">
        <v>1307</v>
      </c>
      <c r="Q46" s="162">
        <v>1244</v>
      </c>
      <c r="R46" s="633"/>
      <c r="S46" s="4"/>
    </row>
    <row r="47" spans="1:19" ht="12" customHeight="1">
      <c r="A47" s="4"/>
      <c r="B47" s="227"/>
      <c r="C47" s="492"/>
      <c r="D47" s="743" t="s">
        <v>649</v>
      </c>
      <c r="E47" s="162">
        <v>904</v>
      </c>
      <c r="F47" s="162">
        <v>787</v>
      </c>
      <c r="G47" s="162">
        <v>637</v>
      </c>
      <c r="H47" s="162">
        <v>1348</v>
      </c>
      <c r="I47" s="162">
        <v>1078</v>
      </c>
      <c r="J47" s="162">
        <v>918</v>
      </c>
      <c r="K47" s="162">
        <v>632</v>
      </c>
      <c r="L47" s="162">
        <v>1350</v>
      </c>
      <c r="M47" s="162">
        <v>994</v>
      </c>
      <c r="N47" s="162">
        <v>847</v>
      </c>
      <c r="O47" s="162">
        <v>926</v>
      </c>
      <c r="P47" s="162">
        <v>1091</v>
      </c>
      <c r="Q47" s="162">
        <v>966</v>
      </c>
      <c r="R47" s="633"/>
      <c r="S47" s="4"/>
    </row>
    <row r="48" spans="1:19" ht="12" customHeight="1">
      <c r="A48" s="4"/>
      <c r="B48" s="227"/>
      <c r="C48" s="492"/>
      <c r="D48" s="743" t="s">
        <v>645</v>
      </c>
      <c r="E48" s="162">
        <v>633</v>
      </c>
      <c r="F48" s="162">
        <v>619</v>
      </c>
      <c r="G48" s="162">
        <v>534</v>
      </c>
      <c r="H48" s="162">
        <v>458</v>
      </c>
      <c r="I48" s="162">
        <v>482</v>
      </c>
      <c r="J48" s="162">
        <v>348</v>
      </c>
      <c r="K48" s="162">
        <v>278</v>
      </c>
      <c r="L48" s="162">
        <v>416</v>
      </c>
      <c r="M48" s="162">
        <v>507</v>
      </c>
      <c r="N48" s="162">
        <v>824</v>
      </c>
      <c r="O48" s="162">
        <v>868</v>
      </c>
      <c r="P48" s="162">
        <v>889</v>
      </c>
      <c r="Q48" s="162">
        <v>858</v>
      </c>
      <c r="R48" s="633"/>
      <c r="S48" s="4"/>
    </row>
    <row r="49" spans="1:19" ht="15" customHeight="1">
      <c r="A49" s="4"/>
      <c r="B49" s="227"/>
      <c r="C49" s="1428" t="s">
        <v>223</v>
      </c>
      <c r="D49" s="1428"/>
      <c r="E49" s="490">
        <f t="shared" ref="E49:P49" si="0">+E31/E8*100</f>
        <v>27.011312396171189</v>
      </c>
      <c r="F49" s="490">
        <f t="shared" si="0"/>
        <v>24.413471898786973</v>
      </c>
      <c r="G49" s="490">
        <f t="shared" si="0"/>
        <v>19.123432731551272</v>
      </c>
      <c r="H49" s="490">
        <f t="shared" si="0"/>
        <v>21.27640156453716</v>
      </c>
      <c r="I49" s="490">
        <f t="shared" si="0"/>
        <v>20.798637137989779</v>
      </c>
      <c r="J49" s="490">
        <f t="shared" si="0"/>
        <v>20.134420589921643</v>
      </c>
      <c r="K49" s="490">
        <f t="shared" si="0"/>
        <v>18.736760344584098</v>
      </c>
      <c r="L49" s="490">
        <f t="shared" si="0"/>
        <v>22.994730041666063</v>
      </c>
      <c r="M49" s="490">
        <f t="shared" si="0"/>
        <v>24.549618320610687</v>
      </c>
      <c r="N49" s="490">
        <f t="shared" si="0"/>
        <v>27.70169938953968</v>
      </c>
      <c r="O49" s="490">
        <f t="shared" si="0"/>
        <v>32.818748256300566</v>
      </c>
      <c r="P49" s="490">
        <f t="shared" si="0"/>
        <v>34.467934872902475</v>
      </c>
      <c r="Q49" s="490">
        <f>+Q31/Q8*100</f>
        <v>30.136067101584342</v>
      </c>
      <c r="R49" s="633"/>
      <c r="S49" s="4"/>
    </row>
    <row r="50" spans="1:19" ht="11.25" customHeight="1" thickBot="1">
      <c r="A50" s="4"/>
      <c r="B50" s="227"/>
      <c r="C50" s="577"/>
      <c r="D50" s="633"/>
      <c r="E50" s="629"/>
      <c r="F50" s="629"/>
      <c r="G50" s="629"/>
      <c r="H50" s="629"/>
      <c r="I50" s="629"/>
      <c r="J50" s="629"/>
      <c r="K50" s="629"/>
      <c r="L50" s="629"/>
      <c r="M50" s="629"/>
      <c r="N50" s="629"/>
      <c r="O50" s="629"/>
      <c r="P50" s="629"/>
      <c r="Q50" s="554"/>
      <c r="R50" s="633"/>
      <c r="S50" s="4"/>
    </row>
    <row r="51" spans="1:19" s="10" customFormat="1" ht="13.5" customHeight="1" thickBot="1">
      <c r="A51" s="9"/>
      <c r="B51" s="226"/>
      <c r="C51" s="406" t="s">
        <v>224</v>
      </c>
      <c r="D51" s="556"/>
      <c r="E51" s="574"/>
      <c r="F51" s="574"/>
      <c r="G51" s="574"/>
      <c r="H51" s="574"/>
      <c r="I51" s="574"/>
      <c r="J51" s="574"/>
      <c r="K51" s="574"/>
      <c r="L51" s="574"/>
      <c r="M51" s="574"/>
      <c r="N51" s="574"/>
      <c r="O51" s="574"/>
      <c r="P51" s="574"/>
      <c r="Q51" s="575"/>
      <c r="R51" s="633"/>
      <c r="S51" s="9"/>
    </row>
  </sheetData>
  <mergeCells count="12">
    <mergeCell ref="C49:D49"/>
    <mergeCell ref="C8:D8"/>
    <mergeCell ref="C16:D16"/>
    <mergeCell ref="C22:D22"/>
    <mergeCell ref="C23:D23"/>
    <mergeCell ref="C31:D31"/>
    <mergeCell ref="D1:R1"/>
    <mergeCell ref="B2:D2"/>
    <mergeCell ref="C5:D6"/>
    <mergeCell ref="E5:N5"/>
    <mergeCell ref="E6:K6"/>
    <mergeCell ref="L6:Q6"/>
  </mergeCells>
  <conditionalFormatting sqref="E7:Q7">
    <cfRule type="cellIs" dxfId="9"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23</vt:i4>
      </vt:variant>
      <vt:variant>
        <vt:lpstr>Intervalos com nome</vt:lpstr>
      </vt:variant>
      <vt:variant>
        <vt:i4>23</vt:i4>
      </vt:variant>
    </vt:vector>
  </HeadingPairs>
  <TitlesOfParts>
    <vt:vector size="46" baseType="lpstr">
      <vt:lpstr>capa</vt:lpstr>
      <vt:lpstr>introducao</vt:lpstr>
      <vt:lpstr>fontes</vt:lpstr>
      <vt:lpstr>6populacao1</vt:lpstr>
      <vt:lpstr>7empregoINE1</vt:lpstr>
      <vt:lpstr>8desemprego_INE1</vt:lpstr>
      <vt:lpstr>8desemprego_INE3</vt:lpstr>
      <vt:lpstr>9lay_off</vt:lpstr>
      <vt:lpstr>10desemprego_IEFP</vt:lpstr>
      <vt:lpstr>11desemprego_IEFP</vt:lpstr>
      <vt:lpstr>12fp_bs</vt:lpstr>
      <vt:lpstr>13empresarial</vt:lpstr>
      <vt:lpstr>14ganhos</vt:lpstr>
      <vt:lpstr>15salários</vt:lpstr>
      <vt:lpstr>16irct</vt:lpstr>
      <vt:lpstr>17acidentes</vt:lpstr>
      <vt:lpstr>18ssocial</vt:lpstr>
      <vt:lpstr>19ssocial</vt:lpstr>
      <vt:lpstr>20destaque</vt:lpstr>
      <vt:lpstr>21destaque</vt:lpstr>
      <vt:lpstr>22conceito</vt:lpstr>
      <vt:lpstr>23conceito</vt:lpstr>
      <vt:lpstr>contracapa</vt:lpstr>
      <vt:lpstr>'10desemprego_IEFP'!Área_de_Impressão</vt:lpstr>
      <vt:lpstr>'11desemprego_IEFP'!Área_de_Impressão</vt:lpstr>
      <vt:lpstr>'12fp_bs'!Área_de_Impressão</vt:lpstr>
      <vt:lpstr>'13empresarial'!Área_de_Impressão</vt:lpstr>
      <vt:lpstr>'14ganhos'!Área_de_Impressão</vt:lpstr>
      <vt:lpstr>'15salários'!Área_de_Impressão</vt:lpstr>
      <vt:lpstr>'16irct'!Área_de_Impressão</vt:lpstr>
      <vt:lpstr>'17acidentes'!Área_de_Impressão</vt:lpstr>
      <vt:lpstr>'18ssocial'!Área_de_Impressão</vt:lpstr>
      <vt:lpstr>'19ssocial'!Área_de_Impressão</vt:lpstr>
      <vt:lpstr>'20destaque'!Área_de_Impressão</vt:lpstr>
      <vt:lpstr>'21destaque'!Área_de_Impressão</vt:lpstr>
      <vt:lpstr>'22conceito'!Área_de_Impressão</vt:lpstr>
      <vt:lpstr>'23conceito'!Área_de_Impressão</vt:lpstr>
      <vt:lpstr>'6populacao1'!Área_de_Impressão</vt:lpstr>
      <vt:lpstr>'7empregoINE1'!Área_de_Impressão</vt:lpstr>
      <vt:lpstr>'8desemprego_INE1'!Área_de_Impressão</vt:lpstr>
      <vt:lpstr>'8desemprego_INE3'!Área_de_Impressão</vt:lpstr>
      <vt:lpstr>'9lay_off'!Área_de_Impressão</vt:lpstr>
      <vt:lpstr>capa!Área_de_Impressão</vt:lpstr>
      <vt:lpstr>contracapa!Área_de_Impressão</vt:lpstr>
      <vt:lpstr>fontes!Área_de_Impressão</vt:lpstr>
      <vt:lpstr>introducao!Área_de_Impressão</vt:lpstr>
    </vt:vector>
  </TitlesOfParts>
  <Company>DEEP</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Boletim Estatístico</dc:title>
  <dc:creator>GEP/MSSS</dc:creator>
  <cp:lastModifiedBy>Teresa Feliciano</cp:lastModifiedBy>
  <cp:lastPrinted>2015-08-11T16:47:31Z</cp:lastPrinted>
  <dcterms:created xsi:type="dcterms:W3CDTF">2004-03-02T09:49:36Z</dcterms:created>
  <dcterms:modified xsi:type="dcterms:W3CDTF">2015-08-25T13:59:12Z</dcterms:modified>
</cp:coreProperties>
</file>